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3335" windowHeight="7680" activeTab="1"/>
  </bookViews>
  <sheets>
    <sheet name="приложение1" sheetId="8" r:id="rId1"/>
    <sheet name="приложение2 " sheetId="9" r:id="rId2"/>
  </sheets>
  <calcPr calcId="114210"/>
</workbook>
</file>

<file path=xl/calcChain.xml><?xml version="1.0" encoding="utf-8"?>
<calcChain xmlns="http://schemas.openxmlformats.org/spreadsheetml/2006/main">
  <c r="F10" i="8"/>
  <c r="G10"/>
  <c r="E10"/>
  <c r="G12"/>
  <c r="F12"/>
  <c r="E12"/>
  <c r="H14"/>
  <c r="H15"/>
  <c r="L15"/>
  <c r="P15"/>
  <c r="U15"/>
  <c r="H16"/>
  <c r="H17"/>
  <c r="H18"/>
  <c r="H19"/>
  <c r="H20"/>
  <c r="H21"/>
  <c r="H22"/>
  <c r="H23"/>
  <c r="H24"/>
  <c r="H25"/>
  <c r="H26"/>
  <c r="L26"/>
  <c r="P26"/>
  <c r="U26"/>
  <c r="H27"/>
  <c r="H28"/>
  <c r="H29"/>
  <c r="H13"/>
  <c r="H11"/>
  <c r="L11"/>
  <c r="P11"/>
  <c r="U11"/>
  <c r="L13"/>
  <c r="P13"/>
  <c r="U13"/>
  <c r="L14"/>
  <c r="P14"/>
  <c r="U14"/>
  <c r="L16"/>
  <c r="P16"/>
  <c r="U16"/>
  <c r="L17"/>
  <c r="P17"/>
  <c r="U17"/>
  <c r="L18"/>
  <c r="P18"/>
  <c r="U18"/>
  <c r="L19"/>
  <c r="P19"/>
  <c r="U19"/>
  <c r="L20"/>
  <c r="P20"/>
  <c r="U20"/>
  <c r="P21"/>
  <c r="U21"/>
  <c r="L22"/>
  <c r="P22"/>
  <c r="U22"/>
  <c r="L23"/>
  <c r="P23"/>
  <c r="U23"/>
  <c r="L24"/>
  <c r="P24"/>
  <c r="U24"/>
  <c r="L25"/>
  <c r="P25"/>
  <c r="U25"/>
  <c r="L27"/>
  <c r="P27"/>
  <c r="U27"/>
  <c r="L28"/>
  <c r="P28"/>
  <c r="U28"/>
  <c r="L29"/>
  <c r="P29"/>
  <c r="U29"/>
  <c r="M12"/>
  <c r="M10"/>
  <c r="N12"/>
  <c r="N10"/>
  <c r="O12"/>
  <c r="O10"/>
  <c r="Q12"/>
  <c r="Q10"/>
  <c r="R12"/>
  <c r="R10"/>
  <c r="S12"/>
  <c r="S10"/>
  <c r="K12"/>
  <c r="K10"/>
  <c r="I12"/>
  <c r="I10"/>
  <c r="J12"/>
  <c r="J10"/>
  <c r="H12"/>
  <c r="H10"/>
  <c r="L10"/>
  <c r="P10"/>
  <c r="U10"/>
  <c r="L12"/>
  <c r="P12"/>
  <c r="U12"/>
  <c r="D12"/>
  <c r="C12"/>
</calcChain>
</file>

<file path=xl/sharedStrings.xml><?xml version="1.0" encoding="utf-8"?>
<sst xmlns="http://schemas.openxmlformats.org/spreadsheetml/2006/main" count="101" uniqueCount="69">
  <si>
    <t xml:space="preserve">угледобывающая </t>
  </si>
  <si>
    <t xml:space="preserve">золотодобывающая </t>
  </si>
  <si>
    <t>лесной комплекс</t>
  </si>
  <si>
    <t>энергетики</t>
  </si>
  <si>
    <t>ЖКХ</t>
  </si>
  <si>
    <t>ФАКТ 2015Г.</t>
  </si>
  <si>
    <t>НАЛОГ НА ДОХОДЫ ФИЗИЧЕСКИХ ЛИЦ ВСЕГО, в т.ч.:</t>
  </si>
  <si>
    <t>ТЕМП РОСТА К АНАЛОГИЧНОМУ ПЕРИОДУ ПРОШЛОГО ГОДА, %</t>
  </si>
  <si>
    <t>ЕДИНЫЙ НАЛОГ НА ВМЕНЕННЫЙ ДОХОД</t>
  </si>
  <si>
    <t>АРЕНДА ЗЕМЛИ</t>
  </si>
  <si>
    <t>АРЕНДА ИМУЩЕСТВА</t>
  </si>
  <si>
    <t>ПЛАТА ЗА НЕГАТИВНОЕ ВЛИЯНИЕ НА ОКРУЖАЮЩУЮ СРЕДУ</t>
  </si>
  <si>
    <t>ДОХОДЫ ОТ КОМПЕНСАЦИОННЫХ ЗАТРАТ</t>
  </si>
  <si>
    <t>1.Отдел бухгалтерского учета и отчетности</t>
  </si>
  <si>
    <t>1. Отдел земельных и имущественных отношений (далее - ОЗиИО)</t>
  </si>
  <si>
    <t>ПРОЧИЕ ДОХОДЫ ОТ ИСПОЛЬЗОВАНИЯ ИМУЩЕСТВА</t>
  </si>
  <si>
    <t>ПРОЧИЕ ПОСТУПЛЕНИЯ ОТ ДЕНЕЖНЫХ ВЗЫСКАНИЙ И ШТРАФОВ, АДМИНИСТРИРУЕМЫЕ ОМСУ РАЙОНА</t>
  </si>
  <si>
    <t>ОМСУ (СТРУКТУРНОЕ ПОДРАЗДЕЛЕНИЕ АДМИНИСТРАЦИИ РАЙОНА), ОТВЕЧАЮЩИЙ ЗА ВЫПОЛНЕНИЕ ПОКАЗАТЕЛЯ</t>
  </si>
  <si>
    <t>1.Отдел по экономике и работе с малым бизнесом (далее = ОЭиРМБ)</t>
  </si>
  <si>
    <t>ФАКТ АНАЛОГИЧНОГО ПЕРИОДА ПРЕДЫДУЩЕГО ГОДА</t>
  </si>
  <si>
    <t>тыс. рублей</t>
  </si>
  <si>
    <t xml:space="preserve">ИСПОЛНЕНО НА ОТЧЕТНУЮ ДАТУ
</t>
  </si>
  <si>
    <t>ПРИЧИНЫ НЕ ВЫПОЛНЕНИЯ (ПЕРЕВЫПОЛНЕНИЯ) ЗАДАНИЯ И ПОЯСНЕНИЕ ПРИЧИН ТЕМПОВ РОСТА (СНИЖЕНИЯ)</t>
  </si>
  <si>
    <t>1 квартал</t>
  </si>
  <si>
    <t>апрель</t>
  </si>
  <si>
    <t>май</t>
  </si>
  <si>
    <t>июнь</t>
  </si>
  <si>
    <t>1 полугодие</t>
  </si>
  <si>
    <t>июль</t>
  </si>
  <si>
    <t>август</t>
  </si>
  <si>
    <t>сентябрь</t>
  </si>
  <si>
    <t xml:space="preserve">9 месяцев </t>
  </si>
  <si>
    <t>октябрь</t>
  </si>
  <si>
    <t>ноябрь</t>
  </si>
  <si>
    <t>декабрь</t>
  </si>
  <si>
    <t>проверка</t>
  </si>
  <si>
    <t>Наименование налогов и сборов</t>
  </si>
  <si>
    <t xml:space="preserve">% ИСПОЛНЕНИЯ
</t>
  </si>
  <si>
    <t>1. Финансовое управление</t>
  </si>
  <si>
    <t xml:space="preserve">2. ПРОИЗВОДСТВЕННАЯ И ДОБЫВАЮЩАЯ, в.ч.: </t>
  </si>
  <si>
    <t>3. ТРАНСПОРТ И СВЯЗЬ</t>
  </si>
  <si>
    <t>4.СТРОИТЕЛЬСТВО</t>
  </si>
  <si>
    <t>Приложение 1</t>
  </si>
  <si>
    <t>от              №</t>
  </si>
  <si>
    <t>Верхнебуреинского муниципального района</t>
  </si>
  <si>
    <t>Приложение 2</t>
  </si>
  <si>
    <t xml:space="preserve"> НА ОТЧЕТНУЮ ДАТУ</t>
  </si>
  <si>
    <t>НАИМЕНОВАНИЕ НАЛОГОВ И СБОРОВ</t>
  </si>
  <si>
    <t>К ГОДОВОМУ ЗАДАНИЮ</t>
  </si>
  <si>
    <t>НА ОТЧЕТНУЮ ДАТУ</t>
  </si>
  <si>
    <t>1. БЮДЖЕТНАЯ СФЕРА</t>
  </si>
  <si>
    <t>5. ТОРГОВЛЯ</t>
  </si>
  <si>
    <t>1.Отдел жилищно-коммунального хозяйства и энергетики  (далее - ОЖКХ иЭ)</t>
  </si>
  <si>
    <t>1. Сектор по транспорту, дорожной деятельности и связи (далее - СТДДиС)</t>
  </si>
  <si>
    <t>ЗАДАНИЕ ПО МОБИЛИЗАЦИИ НАЛОГОВЫХ И НЕНАЛОГОВЫХ ДОХОДОВ
 В РАЙОННЫЙ БЮДЖЕТ НА 2017 ГОД</t>
  </si>
  <si>
    <t>добыча олова</t>
  </si>
  <si>
    <t>март</t>
  </si>
  <si>
    <t>февраль</t>
  </si>
  <si>
    <t>январь</t>
  </si>
  <si>
    <t>ДОХОДЫ ОТ ПРОДАЖИ ЗЕМЕЛЬНЫХ УЧАСТКОВ</t>
  </si>
  <si>
    <t>ОТЧЕТ О ВЫПОЛНЕНИИ ЗАДАНИЯ ПО МОБИЛИЗАЦИИ НАЛОГОВЫХ И НЕНАЛОГОВЫХ ДОХОДОВ В РАЙОННЫЙ БЮДЖЕТ
  по структурному подразделению_______________________за  ____________ 2017г.</t>
  </si>
  <si>
    <t xml:space="preserve">ЗАДАНИЕ ПО МОБИЛИЗАЦИИ </t>
  </si>
  <si>
    <t>НА 2017 ГОД</t>
  </si>
  <si>
    <t xml:space="preserve">ЗАДАНИЕ ПО МОБИЛИЗАЦИИ НА 2017г. </t>
  </si>
  <si>
    <t xml:space="preserve">1.ОЭиРМБ
</t>
  </si>
  <si>
    <t>1.ОЭиРМБ</t>
  </si>
  <si>
    <t>1.Отдел бухгалтерского учета и отчетности;
2. КДН И ЗП</t>
  </si>
  <si>
    <t xml:space="preserve">к постановлению администрации </t>
  </si>
  <si>
    <t>от06.03.2017 № 121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</si>
</sst>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6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4" fillId="0" borderId="1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/>
    <xf numFmtId="4" fontId="4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/>
    <xf numFmtId="0" fontId="5" fillId="0" borderId="0" xfId="0" applyFont="1" applyFill="1"/>
    <xf numFmtId="0" fontId="2" fillId="0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/>
    <xf numFmtId="0" fontId="6" fillId="0" borderId="1" xfId="0" applyFont="1" applyFill="1" applyBorder="1"/>
    <xf numFmtId="0" fontId="6" fillId="0" borderId="2" xfId="0" applyFont="1" applyFill="1" applyBorder="1"/>
    <xf numFmtId="0" fontId="6" fillId="0" borderId="0" xfId="0" applyFont="1" applyFill="1"/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vertical="top"/>
    </xf>
    <xf numFmtId="0" fontId="5" fillId="0" borderId="2" xfId="0" applyFont="1" applyFill="1" applyBorder="1"/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/>
    <xf numFmtId="0" fontId="8" fillId="0" borderId="2" xfId="0" applyFont="1" applyFill="1" applyBorder="1" applyAlignment="1">
      <alignment vertical="top" wrapText="1"/>
    </xf>
    <xf numFmtId="3" fontId="16" fillId="0" borderId="2" xfId="0" applyNumberFormat="1" applyFont="1" applyFill="1" applyBorder="1" applyAlignment="1">
      <alignment vertical="top" wrapText="1"/>
    </xf>
    <xf numFmtId="3" fontId="16" fillId="0" borderId="1" xfId="0" applyNumberFormat="1" applyFont="1" applyFill="1" applyBorder="1" applyAlignment="1">
      <alignment vertical="top" wrapText="1"/>
    </xf>
    <xf numFmtId="3" fontId="17" fillId="0" borderId="2" xfId="0" applyNumberFormat="1" applyFont="1" applyFill="1" applyBorder="1" applyAlignment="1">
      <alignment vertical="top" wrapText="1"/>
    </xf>
    <xf numFmtId="3" fontId="18" fillId="0" borderId="1" xfId="0" applyNumberFormat="1" applyFont="1" applyFill="1" applyBorder="1" applyAlignment="1">
      <alignment vertical="top" wrapText="1"/>
    </xf>
    <xf numFmtId="3" fontId="16" fillId="0" borderId="2" xfId="0" applyNumberFormat="1" applyFont="1" applyFill="1" applyBorder="1" applyAlignment="1">
      <alignment vertical="top"/>
    </xf>
    <xf numFmtId="164" fontId="16" fillId="0" borderId="1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0" fontId="19" fillId="0" borderId="0" xfId="0" applyFont="1" applyFill="1" applyAlignment="1">
      <alignment horizontal="center"/>
    </xf>
    <xf numFmtId="0" fontId="3" fillId="0" borderId="0" xfId="0" applyFont="1" applyFill="1" applyAlignment="1">
      <alignment vertical="top" wrapText="1"/>
    </xf>
    <xf numFmtId="0" fontId="21" fillId="0" borderId="0" xfId="0" applyFont="1" applyFill="1"/>
    <xf numFmtId="4" fontId="14" fillId="0" borderId="2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3" fontId="18" fillId="0" borderId="2" xfId="0" applyNumberFormat="1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vertical="top"/>
    </xf>
    <xf numFmtId="3" fontId="22" fillId="0" borderId="2" xfId="0" applyNumberFormat="1" applyFont="1" applyFill="1" applyBorder="1" applyAlignment="1">
      <alignment vertical="top"/>
    </xf>
    <xf numFmtId="3" fontId="0" fillId="0" borderId="0" xfId="0" applyNumberForma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4" fillId="0" borderId="0" xfId="0" applyNumberFormat="1" applyFont="1" applyFill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8" fillId="0" borderId="0" xfId="0" applyFont="1" applyFill="1"/>
    <xf numFmtId="0" fontId="8" fillId="0" borderId="2" xfId="0" applyNumberFormat="1" applyFont="1" applyFill="1" applyBorder="1" applyAlignment="1">
      <alignment vertical="top" wrapText="1"/>
    </xf>
    <xf numFmtId="3" fontId="17" fillId="0" borderId="1" xfId="0" applyNumberFormat="1" applyFont="1" applyFill="1" applyBorder="1" applyAlignment="1">
      <alignment vertical="top" wrapText="1"/>
    </xf>
    <xf numFmtId="3" fontId="16" fillId="0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23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vertical="top"/>
    </xf>
    <xf numFmtId="0" fontId="25" fillId="0" borderId="0" xfId="0" applyFont="1" applyFill="1"/>
    <xf numFmtId="0" fontId="26" fillId="0" borderId="0" xfId="0" applyFont="1" applyFill="1"/>
    <xf numFmtId="0" fontId="19" fillId="0" borderId="2" xfId="0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vertical="top" wrapText="1"/>
    </xf>
    <xf numFmtId="3" fontId="27" fillId="0" borderId="2" xfId="0" applyNumberFormat="1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/>
    </xf>
    <xf numFmtId="0" fontId="14" fillId="0" borderId="2" xfId="0" applyFont="1" applyFill="1" applyBorder="1" applyAlignment="1">
      <alignment vertical="top" wrapText="1"/>
    </xf>
    <xf numFmtId="0" fontId="14" fillId="0" borderId="1" xfId="0" applyNumberFormat="1" applyFont="1" applyFill="1" applyBorder="1" applyAlignment="1">
      <alignment vertical="top" wrapText="1"/>
    </xf>
    <xf numFmtId="0" fontId="28" fillId="0" borderId="1" xfId="0" applyFont="1" applyFill="1" applyBorder="1" applyAlignment="1">
      <alignment vertical="top" wrapText="1"/>
    </xf>
    <xf numFmtId="0" fontId="29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29" fillId="0" borderId="2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horizontal="left" vertical="top" wrapText="1"/>
    </xf>
    <xf numFmtId="4" fontId="8" fillId="0" borderId="4" xfId="0" applyNumberFormat="1" applyFont="1" applyFill="1" applyBorder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horizontal="center"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9"/>
  <sheetViews>
    <sheetView zoomScale="90" zoomScaleNormal="90" workbookViewId="0">
      <selection activeCell="L4" sqref="L4"/>
    </sheetView>
  </sheetViews>
  <sheetFormatPr defaultRowHeight="15.75"/>
  <cols>
    <col min="1" max="1" width="34.140625" style="22" customWidth="1"/>
    <col min="2" max="2" width="44.140625" style="21" customWidth="1"/>
    <col min="3" max="3" width="21.140625" style="22" hidden="1" customWidth="1"/>
    <col min="4" max="4" width="17.28515625" style="22" customWidth="1"/>
    <col min="5" max="5" width="12.85546875" style="22" customWidth="1"/>
    <col min="6" max="6" width="12.28515625" style="22" customWidth="1"/>
    <col min="7" max="7" width="10.5703125" style="22" customWidth="1"/>
    <col min="8" max="8" width="11.28515625" style="54" customWidth="1"/>
    <col min="9" max="11" width="9.7109375" style="22" bestFit="1" customWidth="1"/>
    <col min="12" max="12" width="12.7109375" style="57" customWidth="1"/>
    <col min="13" max="14" width="9.7109375" style="22" bestFit="1" customWidth="1"/>
    <col min="15" max="15" width="11.140625" style="22" customWidth="1"/>
    <col min="16" max="16" width="11.28515625" style="57" customWidth="1"/>
    <col min="17" max="17" width="11.7109375" style="22" customWidth="1"/>
    <col min="18" max="18" width="9.7109375" style="22" bestFit="1" customWidth="1"/>
    <col min="19" max="19" width="11.7109375" style="22" customWidth="1"/>
    <col min="20" max="20" width="9.140625" style="22"/>
    <col min="21" max="21" width="11.42578125" style="45" hidden="1" customWidth="1"/>
    <col min="22" max="16384" width="9.140625" style="22"/>
  </cols>
  <sheetData>
    <row r="1" spans="1:21">
      <c r="A1" s="30"/>
      <c r="P1" s="72" t="s">
        <v>42</v>
      </c>
      <c r="Q1" s="72"/>
      <c r="R1" s="72"/>
    </row>
    <row r="2" spans="1:21">
      <c r="P2" s="9" t="s">
        <v>67</v>
      </c>
      <c r="Q2" s="9"/>
      <c r="R2" s="9"/>
    </row>
    <row r="3" spans="1:21">
      <c r="P3" s="9" t="s">
        <v>44</v>
      </c>
      <c r="Q3" s="9"/>
      <c r="R3" s="9"/>
    </row>
    <row r="4" spans="1:21">
      <c r="P4" s="9" t="s">
        <v>43</v>
      </c>
      <c r="Q4" s="9"/>
      <c r="R4" s="9"/>
    </row>
    <row r="5" spans="1:21">
      <c r="P5" s="58"/>
      <c r="Q5" s="9"/>
      <c r="R5" s="9"/>
    </row>
    <row r="6" spans="1:21">
      <c r="P6" s="58"/>
      <c r="Q6" s="9"/>
      <c r="R6" s="9"/>
    </row>
    <row r="7" spans="1:21" s="8" customFormat="1" ht="40.15" customHeight="1">
      <c r="A7" s="73" t="s">
        <v>54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U7" s="46"/>
    </row>
    <row r="8" spans="1:21" s="8" customFormat="1" ht="18.75">
      <c r="B8" s="9"/>
      <c r="H8" s="13"/>
      <c r="L8" s="16"/>
      <c r="P8" s="16"/>
      <c r="U8" s="46"/>
    </row>
    <row r="9" spans="1:21" s="8" customFormat="1" ht="80.25" customHeight="1">
      <c r="A9" s="10" t="s">
        <v>17</v>
      </c>
      <c r="B9" s="35" t="s">
        <v>36</v>
      </c>
      <c r="C9" s="10" t="s">
        <v>5</v>
      </c>
      <c r="D9" s="10" t="s">
        <v>63</v>
      </c>
      <c r="E9" s="42" t="s">
        <v>58</v>
      </c>
      <c r="F9" s="42" t="s">
        <v>57</v>
      </c>
      <c r="G9" s="42" t="s">
        <v>56</v>
      </c>
      <c r="H9" s="55" t="s">
        <v>23</v>
      </c>
      <c r="I9" s="42" t="s">
        <v>24</v>
      </c>
      <c r="J9" s="42" t="s">
        <v>25</v>
      </c>
      <c r="K9" s="42" t="s">
        <v>26</v>
      </c>
      <c r="L9" s="59" t="s">
        <v>27</v>
      </c>
      <c r="M9" s="42" t="s">
        <v>28</v>
      </c>
      <c r="N9" s="42" t="s">
        <v>29</v>
      </c>
      <c r="O9" s="42" t="s">
        <v>30</v>
      </c>
      <c r="P9" s="59" t="s">
        <v>31</v>
      </c>
      <c r="Q9" s="42" t="s">
        <v>32</v>
      </c>
      <c r="R9" s="42" t="s">
        <v>33</v>
      </c>
      <c r="S9" s="42" t="s">
        <v>34</v>
      </c>
      <c r="U9" s="46" t="s">
        <v>35</v>
      </c>
    </row>
    <row r="10" spans="1:21" s="13" customFormat="1" ht="33" customHeight="1">
      <c r="A10" s="34"/>
      <c r="B10" s="23" t="s">
        <v>6</v>
      </c>
      <c r="C10" s="24">
        <v>305239.8</v>
      </c>
      <c r="D10" s="24">
        <v>336380</v>
      </c>
      <c r="E10" s="24">
        <f>E11+E12+E19+E20+E21</f>
        <v>21613</v>
      </c>
      <c r="F10" s="24">
        <f>F11+F12+F19+F20+F21</f>
        <v>28008</v>
      </c>
      <c r="G10" s="24">
        <f>G11+G12+G19+G20+G21</f>
        <v>25718</v>
      </c>
      <c r="H10" s="28">
        <f>H12+H19+H20+H21+H11</f>
        <v>75339</v>
      </c>
      <c r="I10" s="28">
        <f>I12+I19+I20+I21+I11</f>
        <v>26704</v>
      </c>
      <c r="J10" s="28">
        <f>J12+J19+J20+J21+J11</f>
        <v>24546</v>
      </c>
      <c r="K10" s="28">
        <f>K12+K19+K20+K21+K11</f>
        <v>24609</v>
      </c>
      <c r="L10" s="56">
        <f>H10+I10+J10+K10</f>
        <v>151198</v>
      </c>
      <c r="M10" s="28">
        <f>M12+M19+M20+M21+M11</f>
        <v>27422</v>
      </c>
      <c r="N10" s="28">
        <f>N12+N19+N20+N21+N11</f>
        <v>26915</v>
      </c>
      <c r="O10" s="28">
        <f>O12+O19+O20+O21+O11</f>
        <v>27368</v>
      </c>
      <c r="P10" s="56">
        <f>L10+M10+N10+O10</f>
        <v>232903</v>
      </c>
      <c r="Q10" s="28">
        <f>Q12+Q19+Q20+Q21+Q11</f>
        <v>28820</v>
      </c>
      <c r="R10" s="28">
        <f>R12+R19+R20+R21+R11</f>
        <v>32191</v>
      </c>
      <c r="S10" s="28">
        <f>S12+S19+S20+S21+S11</f>
        <v>42466</v>
      </c>
      <c r="U10" s="47">
        <f>P10+Q10+R10+S10</f>
        <v>336380</v>
      </c>
    </row>
    <row r="11" spans="1:21" s="13" customFormat="1" ht="33" customHeight="1">
      <c r="A11" s="50" t="s">
        <v>38</v>
      </c>
      <c r="B11" s="48" t="s">
        <v>50</v>
      </c>
      <c r="C11" s="24"/>
      <c r="D11" s="24">
        <v>74610</v>
      </c>
      <c r="E11" s="60">
        <v>3003</v>
      </c>
      <c r="F11" s="60">
        <v>5800</v>
      </c>
      <c r="G11" s="60">
        <v>6011</v>
      </c>
      <c r="H11" s="28">
        <f>F11+G11+E11</f>
        <v>14814</v>
      </c>
      <c r="I11" s="44">
        <v>7253</v>
      </c>
      <c r="J11" s="44">
        <v>4490</v>
      </c>
      <c r="K11" s="44">
        <v>5001</v>
      </c>
      <c r="L11" s="56">
        <f>H11+I11+J11+K11</f>
        <v>31558</v>
      </c>
      <c r="M11" s="44">
        <v>6120</v>
      </c>
      <c r="N11" s="44">
        <v>6594</v>
      </c>
      <c r="O11" s="44">
        <v>6695</v>
      </c>
      <c r="P11" s="56">
        <f>L11+M11+N11+O11</f>
        <v>50967</v>
      </c>
      <c r="Q11" s="44">
        <v>6798</v>
      </c>
      <c r="R11" s="44">
        <v>6803</v>
      </c>
      <c r="S11" s="44">
        <v>10042</v>
      </c>
      <c r="U11" s="47">
        <f>P11+Q11+R11+S11</f>
        <v>74610</v>
      </c>
    </row>
    <row r="12" spans="1:21" s="13" customFormat="1" ht="20.25">
      <c r="A12" s="49"/>
      <c r="B12" s="36" t="s">
        <v>39</v>
      </c>
      <c r="C12" s="24">
        <f t="shared" ref="C12:H12" si="0">SUM(C13:C18)</f>
        <v>107832</v>
      </c>
      <c r="D12" s="24">
        <f t="shared" si="0"/>
        <v>131488</v>
      </c>
      <c r="E12" s="60">
        <f t="shared" si="0"/>
        <v>8231</v>
      </c>
      <c r="F12" s="60">
        <f t="shared" si="0"/>
        <v>11829</v>
      </c>
      <c r="G12" s="60">
        <f t="shared" si="0"/>
        <v>9114</v>
      </c>
      <c r="H12" s="28">
        <f t="shared" si="0"/>
        <v>29174</v>
      </c>
      <c r="I12" s="44">
        <f>SUM(I13:I18)</f>
        <v>8876</v>
      </c>
      <c r="J12" s="44">
        <f>SUM(J13:J18)</f>
        <v>9232</v>
      </c>
      <c r="K12" s="44">
        <f>SUM(K13:K18)</f>
        <v>8885</v>
      </c>
      <c r="L12" s="56">
        <f t="shared" ref="L12:L29" si="1">H12+I12+J12+K12</f>
        <v>56167</v>
      </c>
      <c r="M12" s="44">
        <f>SUM(M13:M18)</f>
        <v>10266</v>
      </c>
      <c r="N12" s="44">
        <f>SUM(N13:N18)</f>
        <v>9337</v>
      </c>
      <c r="O12" s="44">
        <f>SUM(O13:O18)</f>
        <v>9126</v>
      </c>
      <c r="P12" s="56">
        <f t="shared" ref="P12:P29" si="2">L12+M12+N12+O12</f>
        <v>84896</v>
      </c>
      <c r="Q12" s="44">
        <f>SUM(Q13:Q18)</f>
        <v>11133</v>
      </c>
      <c r="R12" s="44">
        <f>SUM(R13:R18)</f>
        <v>14351</v>
      </c>
      <c r="S12" s="44">
        <f>SUM(S13:S18)</f>
        <v>21108</v>
      </c>
      <c r="U12" s="47">
        <f t="shared" ref="U12:U29" si="3">P12+Q12+R12+S12</f>
        <v>131488</v>
      </c>
    </row>
    <row r="13" spans="1:21" s="16" customFormat="1" ht="21" customHeight="1">
      <c r="A13" s="74" t="s">
        <v>18</v>
      </c>
      <c r="B13" s="37" t="s">
        <v>0</v>
      </c>
      <c r="C13" s="26">
        <v>73572</v>
      </c>
      <c r="D13" s="26">
        <v>82068</v>
      </c>
      <c r="E13" s="26">
        <v>6193</v>
      </c>
      <c r="F13" s="26">
        <v>7182</v>
      </c>
      <c r="G13" s="26">
        <v>6972</v>
      </c>
      <c r="H13" s="56">
        <f>E13+F13+G13</f>
        <v>20347</v>
      </c>
      <c r="I13" s="43">
        <v>6840</v>
      </c>
      <c r="J13" s="43">
        <v>6840</v>
      </c>
      <c r="K13" s="43">
        <v>6840</v>
      </c>
      <c r="L13" s="56">
        <f t="shared" si="1"/>
        <v>40867</v>
      </c>
      <c r="M13" s="43">
        <v>6840</v>
      </c>
      <c r="N13" s="43">
        <v>6890</v>
      </c>
      <c r="O13" s="43">
        <v>6671</v>
      </c>
      <c r="P13" s="56">
        <f t="shared" si="2"/>
        <v>61268</v>
      </c>
      <c r="Q13" s="43">
        <v>6980</v>
      </c>
      <c r="R13" s="43">
        <v>6980</v>
      </c>
      <c r="S13" s="43">
        <v>6840</v>
      </c>
      <c r="U13" s="47">
        <f t="shared" si="3"/>
        <v>82068</v>
      </c>
    </row>
    <row r="14" spans="1:21" s="16" customFormat="1" ht="20.25">
      <c r="A14" s="74"/>
      <c r="B14" s="37" t="s">
        <v>1</v>
      </c>
      <c r="C14" s="26">
        <v>17622</v>
      </c>
      <c r="D14" s="26">
        <v>19811</v>
      </c>
      <c r="E14" s="26">
        <v>540</v>
      </c>
      <c r="F14" s="26">
        <v>107</v>
      </c>
      <c r="G14" s="26">
        <v>490</v>
      </c>
      <c r="H14" s="56">
        <f t="shared" ref="H14:H29" si="4">E14+F14+G14</f>
        <v>1137</v>
      </c>
      <c r="I14" s="43">
        <v>324</v>
      </c>
      <c r="J14" s="43">
        <v>545</v>
      </c>
      <c r="K14" s="43">
        <v>215</v>
      </c>
      <c r="L14" s="56">
        <f t="shared" si="1"/>
        <v>2221</v>
      </c>
      <c r="M14" s="43">
        <v>1281</v>
      </c>
      <c r="N14" s="43">
        <v>577</v>
      </c>
      <c r="O14" s="43">
        <v>694</v>
      </c>
      <c r="P14" s="56">
        <f t="shared" si="2"/>
        <v>4773</v>
      </c>
      <c r="Q14" s="43">
        <v>1994</v>
      </c>
      <c r="R14" s="43">
        <v>4998</v>
      </c>
      <c r="S14" s="43">
        <v>8046</v>
      </c>
      <c r="U14" s="47">
        <f t="shared" si="3"/>
        <v>19811</v>
      </c>
    </row>
    <row r="15" spans="1:21" s="16" customFormat="1" ht="20.25">
      <c r="A15" s="74"/>
      <c r="B15" s="37" t="s">
        <v>55</v>
      </c>
      <c r="C15" s="26"/>
      <c r="D15" s="26">
        <v>9453</v>
      </c>
      <c r="E15" s="26">
        <v>247</v>
      </c>
      <c r="F15" s="26">
        <v>1761</v>
      </c>
      <c r="G15" s="26">
        <v>312</v>
      </c>
      <c r="H15" s="56">
        <f t="shared" si="4"/>
        <v>2320</v>
      </c>
      <c r="I15" s="43">
        <v>312</v>
      </c>
      <c r="J15" s="43">
        <v>312</v>
      </c>
      <c r="K15" s="43">
        <v>312</v>
      </c>
      <c r="L15" s="56">
        <f t="shared" si="1"/>
        <v>3256</v>
      </c>
      <c r="M15" s="43">
        <v>312</v>
      </c>
      <c r="N15" s="43">
        <v>312</v>
      </c>
      <c r="O15" s="43">
        <v>312</v>
      </c>
      <c r="P15" s="56">
        <f t="shared" si="2"/>
        <v>4192</v>
      </c>
      <c r="Q15" s="43">
        <v>667</v>
      </c>
      <c r="R15" s="43">
        <v>667</v>
      </c>
      <c r="S15" s="43">
        <v>3927</v>
      </c>
      <c r="U15" s="47">
        <f t="shared" si="3"/>
        <v>9453</v>
      </c>
    </row>
    <row r="16" spans="1:21" s="16" customFormat="1" ht="20.25">
      <c r="A16" s="74"/>
      <c r="B16" s="37" t="s">
        <v>2</v>
      </c>
      <c r="C16" s="26">
        <v>6171</v>
      </c>
      <c r="D16" s="26">
        <v>6950</v>
      </c>
      <c r="E16" s="26">
        <v>596</v>
      </c>
      <c r="F16" s="26">
        <v>672</v>
      </c>
      <c r="G16" s="26">
        <v>555</v>
      </c>
      <c r="H16" s="56">
        <f t="shared" si="4"/>
        <v>1823</v>
      </c>
      <c r="I16" s="43">
        <v>295</v>
      </c>
      <c r="J16" s="43">
        <v>696</v>
      </c>
      <c r="K16" s="43">
        <v>638</v>
      </c>
      <c r="L16" s="56">
        <f t="shared" si="1"/>
        <v>3452</v>
      </c>
      <c r="M16" s="43">
        <v>527</v>
      </c>
      <c r="N16" s="43">
        <v>574</v>
      </c>
      <c r="O16" s="43">
        <v>660</v>
      </c>
      <c r="P16" s="56">
        <f t="shared" si="2"/>
        <v>5213</v>
      </c>
      <c r="Q16" s="43">
        <v>543</v>
      </c>
      <c r="R16" s="43">
        <v>553</v>
      </c>
      <c r="S16" s="43">
        <v>641</v>
      </c>
      <c r="U16" s="47">
        <f t="shared" si="3"/>
        <v>6950</v>
      </c>
    </row>
    <row r="17" spans="1:21" s="16" customFormat="1" ht="21" customHeight="1">
      <c r="A17" s="75" t="s">
        <v>52</v>
      </c>
      <c r="B17" s="37" t="s">
        <v>3</v>
      </c>
      <c r="C17" s="26">
        <v>5159</v>
      </c>
      <c r="D17" s="26">
        <v>5557</v>
      </c>
      <c r="E17" s="26">
        <v>236</v>
      </c>
      <c r="F17" s="26">
        <v>462</v>
      </c>
      <c r="G17" s="26">
        <v>404</v>
      </c>
      <c r="H17" s="56">
        <f t="shared" si="4"/>
        <v>1102</v>
      </c>
      <c r="I17" s="43">
        <v>435</v>
      </c>
      <c r="J17" s="43">
        <v>468</v>
      </c>
      <c r="K17" s="43">
        <v>451</v>
      </c>
      <c r="L17" s="56">
        <f t="shared" si="1"/>
        <v>2456</v>
      </c>
      <c r="M17" s="43">
        <v>543</v>
      </c>
      <c r="N17" s="43">
        <v>467</v>
      </c>
      <c r="O17" s="43">
        <v>408</v>
      </c>
      <c r="P17" s="56">
        <f t="shared" si="2"/>
        <v>3874</v>
      </c>
      <c r="Q17" s="43">
        <v>427</v>
      </c>
      <c r="R17" s="43">
        <v>447</v>
      </c>
      <c r="S17" s="43">
        <v>809</v>
      </c>
      <c r="U17" s="47">
        <f t="shared" si="3"/>
        <v>5557</v>
      </c>
    </row>
    <row r="18" spans="1:21" s="16" customFormat="1" ht="43.5" customHeight="1">
      <c r="A18" s="75"/>
      <c r="B18" s="37" t="s">
        <v>4</v>
      </c>
      <c r="C18" s="26">
        <v>5308</v>
      </c>
      <c r="D18" s="26">
        <v>7649</v>
      </c>
      <c r="E18" s="26">
        <v>419</v>
      </c>
      <c r="F18" s="26">
        <v>1645</v>
      </c>
      <c r="G18" s="26">
        <v>381</v>
      </c>
      <c r="H18" s="56">
        <f t="shared" si="4"/>
        <v>2445</v>
      </c>
      <c r="I18" s="43">
        <v>670</v>
      </c>
      <c r="J18" s="43">
        <v>371</v>
      </c>
      <c r="K18" s="43">
        <v>429</v>
      </c>
      <c r="L18" s="56">
        <f t="shared" si="1"/>
        <v>3915</v>
      </c>
      <c r="M18" s="43">
        <v>763</v>
      </c>
      <c r="N18" s="43">
        <v>517</v>
      </c>
      <c r="O18" s="43">
        <v>381</v>
      </c>
      <c r="P18" s="56">
        <f t="shared" si="2"/>
        <v>5576</v>
      </c>
      <c r="Q18" s="43">
        <v>522</v>
      </c>
      <c r="R18" s="43">
        <v>706</v>
      </c>
      <c r="S18" s="43">
        <v>845</v>
      </c>
      <c r="U18" s="47">
        <f t="shared" si="3"/>
        <v>7649</v>
      </c>
    </row>
    <row r="19" spans="1:21" s="13" customFormat="1" ht="66.599999999999994" customHeight="1">
      <c r="A19" s="23" t="s">
        <v>53</v>
      </c>
      <c r="B19" s="38" t="s">
        <v>40</v>
      </c>
      <c r="C19" s="39">
        <v>119209</v>
      </c>
      <c r="D19" s="24">
        <v>123201</v>
      </c>
      <c r="E19" s="60">
        <v>10082</v>
      </c>
      <c r="F19" s="60">
        <v>10104</v>
      </c>
      <c r="G19" s="60">
        <v>10057</v>
      </c>
      <c r="H19" s="56">
        <f t="shared" si="4"/>
        <v>30243</v>
      </c>
      <c r="I19" s="44">
        <v>10043</v>
      </c>
      <c r="J19" s="44">
        <v>10200</v>
      </c>
      <c r="K19" s="44">
        <v>10136</v>
      </c>
      <c r="L19" s="56">
        <f t="shared" si="1"/>
        <v>60622</v>
      </c>
      <c r="M19" s="44">
        <v>10375</v>
      </c>
      <c r="N19" s="44">
        <v>10422</v>
      </c>
      <c r="O19" s="44">
        <v>10742</v>
      </c>
      <c r="P19" s="56">
        <f t="shared" si="2"/>
        <v>92161</v>
      </c>
      <c r="Q19" s="44">
        <v>10179</v>
      </c>
      <c r="R19" s="44">
        <v>10375</v>
      </c>
      <c r="S19" s="44">
        <v>10486</v>
      </c>
      <c r="U19" s="47">
        <f t="shared" si="3"/>
        <v>123201</v>
      </c>
    </row>
    <row r="20" spans="1:21" s="16" customFormat="1" ht="20.25" customHeight="1">
      <c r="A20" s="76" t="s">
        <v>64</v>
      </c>
      <c r="B20" s="38" t="s">
        <v>41</v>
      </c>
      <c r="C20" s="24">
        <v>5961</v>
      </c>
      <c r="D20" s="24">
        <v>3628</v>
      </c>
      <c r="E20" s="60">
        <v>149</v>
      </c>
      <c r="F20" s="60">
        <v>90</v>
      </c>
      <c r="G20" s="60">
        <v>153</v>
      </c>
      <c r="H20" s="56">
        <f t="shared" si="4"/>
        <v>392</v>
      </c>
      <c r="I20" s="43">
        <v>272</v>
      </c>
      <c r="J20" s="43">
        <v>255</v>
      </c>
      <c r="K20" s="43">
        <v>288</v>
      </c>
      <c r="L20" s="56">
        <f t="shared" si="1"/>
        <v>1207</v>
      </c>
      <c r="M20" s="43">
        <v>346</v>
      </c>
      <c r="N20" s="43">
        <v>302</v>
      </c>
      <c r="O20" s="43">
        <v>483</v>
      </c>
      <c r="P20" s="56">
        <f t="shared" si="2"/>
        <v>2338</v>
      </c>
      <c r="Q20" s="43">
        <v>445</v>
      </c>
      <c r="R20" s="43">
        <v>409</v>
      </c>
      <c r="S20" s="43">
        <v>436</v>
      </c>
      <c r="U20" s="47">
        <f t="shared" si="3"/>
        <v>3628</v>
      </c>
    </row>
    <row r="21" spans="1:21" s="16" customFormat="1" ht="30.75" customHeight="1">
      <c r="A21" s="77"/>
      <c r="B21" s="38" t="s">
        <v>51</v>
      </c>
      <c r="C21" s="24">
        <v>20332</v>
      </c>
      <c r="D21" s="24">
        <v>3581</v>
      </c>
      <c r="E21" s="60">
        <v>148</v>
      </c>
      <c r="F21" s="60">
        <v>185</v>
      </c>
      <c r="G21" s="60">
        <v>383</v>
      </c>
      <c r="H21" s="56">
        <f t="shared" si="4"/>
        <v>716</v>
      </c>
      <c r="I21" s="43">
        <v>260</v>
      </c>
      <c r="J21" s="43">
        <v>369</v>
      </c>
      <c r="K21" s="43">
        <v>299</v>
      </c>
      <c r="L21" s="56">
        <v>1772</v>
      </c>
      <c r="M21" s="43">
        <v>315</v>
      </c>
      <c r="N21" s="43">
        <v>260</v>
      </c>
      <c r="O21" s="43">
        <v>322</v>
      </c>
      <c r="P21" s="56">
        <f t="shared" si="2"/>
        <v>2669</v>
      </c>
      <c r="Q21" s="43">
        <v>265</v>
      </c>
      <c r="R21" s="43">
        <v>253</v>
      </c>
      <c r="S21" s="43">
        <v>394</v>
      </c>
      <c r="U21" s="47">
        <f t="shared" si="3"/>
        <v>3581</v>
      </c>
    </row>
    <row r="22" spans="1:21" s="13" customFormat="1" ht="27.75" customHeight="1">
      <c r="A22" s="78"/>
      <c r="B22" s="40" t="s">
        <v>8</v>
      </c>
      <c r="C22" s="28">
        <v>22314.7</v>
      </c>
      <c r="D22" s="28">
        <v>21530</v>
      </c>
      <c r="E22" s="44">
        <v>3191</v>
      </c>
      <c r="F22" s="44">
        <v>734</v>
      </c>
      <c r="G22" s="44">
        <v>1075</v>
      </c>
      <c r="H22" s="56">
        <f t="shared" si="4"/>
        <v>5000</v>
      </c>
      <c r="I22" s="44">
        <v>4047</v>
      </c>
      <c r="J22" s="44">
        <v>616</v>
      </c>
      <c r="K22" s="44">
        <v>535</v>
      </c>
      <c r="L22" s="56">
        <f t="shared" si="1"/>
        <v>10198</v>
      </c>
      <c r="M22" s="44">
        <v>3972</v>
      </c>
      <c r="N22" s="44">
        <v>726</v>
      </c>
      <c r="O22" s="44">
        <v>595</v>
      </c>
      <c r="P22" s="56">
        <f t="shared" si="2"/>
        <v>15491</v>
      </c>
      <c r="Q22" s="44">
        <v>4310</v>
      </c>
      <c r="R22" s="44">
        <v>453</v>
      </c>
      <c r="S22" s="44">
        <v>1276</v>
      </c>
      <c r="U22" s="47">
        <f t="shared" si="3"/>
        <v>21530</v>
      </c>
    </row>
    <row r="23" spans="1:21" s="13" customFormat="1" ht="37.15" customHeight="1">
      <c r="A23" s="69" t="s">
        <v>14</v>
      </c>
      <c r="B23" s="23" t="s">
        <v>9</v>
      </c>
      <c r="C23" s="39">
        <v>11094.57329</v>
      </c>
      <c r="D23" s="39">
        <v>13459</v>
      </c>
      <c r="E23" s="61">
        <v>1576</v>
      </c>
      <c r="F23" s="61">
        <v>1150</v>
      </c>
      <c r="G23" s="61">
        <v>1160</v>
      </c>
      <c r="H23" s="56">
        <f t="shared" si="4"/>
        <v>3886</v>
      </c>
      <c r="I23" s="44">
        <v>1104</v>
      </c>
      <c r="J23" s="44">
        <v>991</v>
      </c>
      <c r="K23" s="44">
        <v>868</v>
      </c>
      <c r="L23" s="56">
        <f t="shared" si="1"/>
        <v>6849</v>
      </c>
      <c r="M23" s="44">
        <v>1081</v>
      </c>
      <c r="N23" s="44">
        <v>1098</v>
      </c>
      <c r="O23" s="44">
        <v>1032</v>
      </c>
      <c r="P23" s="56">
        <f t="shared" si="2"/>
        <v>10060</v>
      </c>
      <c r="Q23" s="44">
        <v>1009</v>
      </c>
      <c r="R23" s="44">
        <v>1178</v>
      </c>
      <c r="S23" s="44">
        <v>1212</v>
      </c>
      <c r="U23" s="47">
        <f t="shared" si="3"/>
        <v>13459</v>
      </c>
    </row>
    <row r="24" spans="1:21" s="16" customFormat="1" ht="20.25">
      <c r="A24" s="70"/>
      <c r="B24" s="3" t="s">
        <v>10</v>
      </c>
      <c r="C24" s="28">
        <v>2741.4413500000001</v>
      </c>
      <c r="D24" s="28">
        <v>3728</v>
      </c>
      <c r="E24" s="44">
        <v>112</v>
      </c>
      <c r="F24" s="44">
        <v>291</v>
      </c>
      <c r="G24" s="44">
        <v>327</v>
      </c>
      <c r="H24" s="56">
        <f t="shared" si="4"/>
        <v>730</v>
      </c>
      <c r="I24" s="43">
        <v>311</v>
      </c>
      <c r="J24" s="43">
        <v>291</v>
      </c>
      <c r="K24" s="43">
        <v>271</v>
      </c>
      <c r="L24" s="56">
        <f t="shared" si="1"/>
        <v>1603</v>
      </c>
      <c r="M24" s="43">
        <v>326</v>
      </c>
      <c r="N24" s="43">
        <v>346</v>
      </c>
      <c r="O24" s="43">
        <v>311</v>
      </c>
      <c r="P24" s="56">
        <f t="shared" si="2"/>
        <v>2586</v>
      </c>
      <c r="Q24" s="43">
        <v>326</v>
      </c>
      <c r="R24" s="43">
        <v>296</v>
      </c>
      <c r="S24" s="43">
        <v>520</v>
      </c>
      <c r="U24" s="47">
        <f t="shared" si="3"/>
        <v>3728</v>
      </c>
    </row>
    <row r="25" spans="1:21" s="16" customFormat="1" ht="31.5">
      <c r="A25" s="70"/>
      <c r="B25" s="3" t="s">
        <v>15</v>
      </c>
      <c r="C25" s="28">
        <v>490.27046000000001</v>
      </c>
      <c r="D25" s="28">
        <v>622</v>
      </c>
      <c r="E25" s="44">
        <v>10</v>
      </c>
      <c r="F25" s="44">
        <v>56</v>
      </c>
      <c r="G25" s="44">
        <v>247</v>
      </c>
      <c r="H25" s="56">
        <f t="shared" si="4"/>
        <v>313</v>
      </c>
      <c r="I25" s="43">
        <v>44</v>
      </c>
      <c r="J25" s="43">
        <v>31</v>
      </c>
      <c r="K25" s="43">
        <v>131</v>
      </c>
      <c r="L25" s="56">
        <f t="shared" si="1"/>
        <v>519</v>
      </c>
      <c r="M25" s="43">
        <v>37</v>
      </c>
      <c r="N25" s="43">
        <v>12</v>
      </c>
      <c r="O25" s="43">
        <v>8</v>
      </c>
      <c r="P25" s="56">
        <f t="shared" si="2"/>
        <v>576</v>
      </c>
      <c r="Q25" s="43">
        <v>12</v>
      </c>
      <c r="R25" s="43">
        <v>14</v>
      </c>
      <c r="S25" s="43">
        <v>20</v>
      </c>
      <c r="U25" s="47">
        <f t="shared" si="3"/>
        <v>622</v>
      </c>
    </row>
    <row r="26" spans="1:21" s="16" customFormat="1" ht="31.5">
      <c r="A26" s="71"/>
      <c r="B26" s="3" t="s">
        <v>59</v>
      </c>
      <c r="C26" s="28"/>
      <c r="D26" s="28">
        <v>45</v>
      </c>
      <c r="E26" s="44">
        <v>4</v>
      </c>
      <c r="F26" s="44">
        <v>2</v>
      </c>
      <c r="G26" s="44">
        <v>4</v>
      </c>
      <c r="H26" s="56">
        <f t="shared" si="4"/>
        <v>10</v>
      </c>
      <c r="I26" s="43">
        <v>3</v>
      </c>
      <c r="J26" s="43">
        <v>3</v>
      </c>
      <c r="K26" s="43">
        <v>6</v>
      </c>
      <c r="L26" s="56">
        <f t="shared" si="1"/>
        <v>22</v>
      </c>
      <c r="M26" s="43">
        <v>3</v>
      </c>
      <c r="N26" s="43">
        <v>10</v>
      </c>
      <c r="O26" s="43">
        <v>3</v>
      </c>
      <c r="P26" s="56">
        <f t="shared" si="2"/>
        <v>38</v>
      </c>
      <c r="Q26" s="43">
        <v>0</v>
      </c>
      <c r="R26" s="43">
        <v>7</v>
      </c>
      <c r="S26" s="43">
        <v>0</v>
      </c>
      <c r="U26" s="47">
        <f t="shared" si="3"/>
        <v>45</v>
      </c>
    </row>
    <row r="27" spans="1:21" s="16" customFormat="1" ht="30.75" customHeight="1">
      <c r="A27" s="23" t="s">
        <v>65</v>
      </c>
      <c r="B27" s="3" t="s">
        <v>11</v>
      </c>
      <c r="C27" s="28">
        <v>9226.5272499999992</v>
      </c>
      <c r="D27" s="28">
        <v>12659</v>
      </c>
      <c r="E27" s="44">
        <v>29</v>
      </c>
      <c r="F27" s="44">
        <v>3158</v>
      </c>
      <c r="G27" s="44">
        <v>58</v>
      </c>
      <c r="H27" s="56">
        <f t="shared" si="4"/>
        <v>3245</v>
      </c>
      <c r="I27" s="43">
        <v>3007</v>
      </c>
      <c r="J27" s="43">
        <v>43</v>
      </c>
      <c r="K27" s="43">
        <v>16</v>
      </c>
      <c r="L27" s="56">
        <f t="shared" si="1"/>
        <v>6311</v>
      </c>
      <c r="M27" s="43">
        <v>3185</v>
      </c>
      <c r="N27" s="43">
        <v>0</v>
      </c>
      <c r="O27" s="43">
        <v>44</v>
      </c>
      <c r="P27" s="56">
        <f t="shared" si="2"/>
        <v>9540</v>
      </c>
      <c r="Q27" s="43">
        <v>3042</v>
      </c>
      <c r="R27" s="43">
        <v>11</v>
      </c>
      <c r="S27" s="43">
        <v>66</v>
      </c>
      <c r="U27" s="47">
        <f t="shared" si="3"/>
        <v>12659</v>
      </c>
    </row>
    <row r="28" spans="1:21" s="13" customFormat="1" ht="31.5">
      <c r="A28" s="23" t="s">
        <v>13</v>
      </c>
      <c r="B28" s="3" t="s">
        <v>12</v>
      </c>
      <c r="C28" s="28">
        <v>1600</v>
      </c>
      <c r="D28" s="28">
        <v>800</v>
      </c>
      <c r="E28" s="44">
        <v>15</v>
      </c>
      <c r="F28" s="44">
        <v>95</v>
      </c>
      <c r="G28" s="44">
        <v>100</v>
      </c>
      <c r="H28" s="56">
        <f t="shared" si="4"/>
        <v>210</v>
      </c>
      <c r="I28" s="44">
        <v>90</v>
      </c>
      <c r="J28" s="44">
        <v>50</v>
      </c>
      <c r="K28" s="44">
        <v>50</v>
      </c>
      <c r="L28" s="56">
        <f t="shared" si="1"/>
        <v>400</v>
      </c>
      <c r="M28" s="44">
        <v>50</v>
      </c>
      <c r="N28" s="44">
        <v>50</v>
      </c>
      <c r="O28" s="44">
        <v>50</v>
      </c>
      <c r="P28" s="56">
        <f t="shared" si="2"/>
        <v>550</v>
      </c>
      <c r="Q28" s="44">
        <v>50</v>
      </c>
      <c r="R28" s="44">
        <v>100</v>
      </c>
      <c r="S28" s="44">
        <v>100</v>
      </c>
      <c r="U28" s="47">
        <f>P28+Q28+R28+S28</f>
        <v>800</v>
      </c>
    </row>
    <row r="29" spans="1:21" s="8" customFormat="1" ht="69" customHeight="1">
      <c r="A29" s="23" t="s">
        <v>66</v>
      </c>
      <c r="B29" s="3" t="s">
        <v>16</v>
      </c>
      <c r="C29" s="28">
        <v>231.61381</v>
      </c>
      <c r="D29" s="41">
        <v>170</v>
      </c>
      <c r="E29" s="62">
        <v>0</v>
      </c>
      <c r="F29" s="62">
        <v>28</v>
      </c>
      <c r="G29" s="62">
        <v>11</v>
      </c>
      <c r="H29" s="56">
        <f t="shared" si="4"/>
        <v>39</v>
      </c>
      <c r="I29" s="44">
        <v>16</v>
      </c>
      <c r="J29" s="44">
        <v>34</v>
      </c>
      <c r="K29" s="44">
        <v>14</v>
      </c>
      <c r="L29" s="56">
        <f t="shared" si="1"/>
        <v>103</v>
      </c>
      <c r="M29" s="44">
        <v>3</v>
      </c>
      <c r="N29" s="44">
        <v>9</v>
      </c>
      <c r="O29" s="44">
        <v>4</v>
      </c>
      <c r="P29" s="56">
        <f t="shared" si="2"/>
        <v>119</v>
      </c>
      <c r="Q29" s="44">
        <v>36</v>
      </c>
      <c r="R29" s="44">
        <v>9</v>
      </c>
      <c r="S29" s="44">
        <v>6</v>
      </c>
      <c r="U29" s="47">
        <f t="shared" si="3"/>
        <v>170</v>
      </c>
    </row>
  </sheetData>
  <mergeCells count="6">
    <mergeCell ref="A23:A26"/>
    <mergeCell ref="P1:R1"/>
    <mergeCell ref="A7:S7"/>
    <mergeCell ref="A13:A16"/>
    <mergeCell ref="A17:A18"/>
    <mergeCell ref="A20:A22"/>
  </mergeCells>
  <phoneticPr fontId="0" type="noConversion"/>
  <pageMargins left="0.2" right="0.19" top="0.66" bottom="0.19685039370078741" header="0" footer="0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K35"/>
  <sheetViews>
    <sheetView tabSelected="1" zoomScale="90" zoomScaleNormal="90" workbookViewId="0">
      <pane xSplit="2" ySplit="7" topLeftCell="C16" activePane="bottomRight" state="frozen"/>
      <selection pane="topRight" activeCell="B1" sqref="B1"/>
      <selection pane="bottomLeft" activeCell="A4" sqref="A4"/>
      <selection pane="bottomRight" activeCell="G25" sqref="G25"/>
    </sheetView>
  </sheetViews>
  <sheetFormatPr defaultRowHeight="15.75"/>
  <cols>
    <col min="1" max="1" width="28.28515625" style="22" customWidth="1"/>
    <col min="2" max="2" width="35.5703125" style="21" customWidth="1"/>
    <col min="3" max="3" width="17.28515625" style="22" customWidth="1"/>
    <col min="4" max="5" width="17" style="22" customWidth="1"/>
    <col min="6" max="6" width="16.85546875" style="22" customWidth="1"/>
    <col min="7" max="7" width="13.42578125" style="22" customWidth="1"/>
    <col min="8" max="8" width="14.5703125" style="22" customWidth="1"/>
    <col min="9" max="9" width="18.140625" style="22" customWidth="1"/>
    <col min="10" max="10" width="36.85546875" style="22" customWidth="1"/>
    <col min="11" max="16384" width="9.140625" style="22"/>
  </cols>
  <sheetData>
    <row r="1" spans="1:11">
      <c r="I1" s="72" t="s">
        <v>45</v>
      </c>
      <c r="J1" s="72"/>
      <c r="K1" s="72"/>
    </row>
    <row r="2" spans="1:11">
      <c r="I2" s="9" t="s">
        <v>67</v>
      </c>
      <c r="J2" s="9"/>
      <c r="K2" s="9"/>
    </row>
    <row r="3" spans="1:11">
      <c r="I3" s="9" t="s">
        <v>44</v>
      </c>
      <c r="J3" s="9"/>
      <c r="K3" s="9"/>
    </row>
    <row r="4" spans="1:11">
      <c r="I4" s="9" t="s">
        <v>68</v>
      </c>
      <c r="J4" s="9"/>
      <c r="K4" s="9"/>
    </row>
    <row r="5" spans="1:11" ht="22.9" customHeight="1">
      <c r="I5" s="9"/>
      <c r="J5" s="9"/>
      <c r="K5" s="9"/>
    </row>
    <row r="6" spans="1:11" s="8" customFormat="1" ht="42.75" customHeight="1">
      <c r="B6" s="86" t="s">
        <v>60</v>
      </c>
      <c r="C6" s="86"/>
      <c r="D6" s="86"/>
      <c r="E6" s="86"/>
      <c r="F6" s="86"/>
      <c r="G6" s="86"/>
      <c r="H6" s="86"/>
      <c r="I6" s="86"/>
      <c r="J6" s="86"/>
    </row>
    <row r="7" spans="1:11" s="8" customFormat="1" ht="19.5">
      <c r="B7" s="9"/>
      <c r="J7" s="31" t="s">
        <v>20</v>
      </c>
    </row>
    <row r="8" spans="1:11" s="8" customFormat="1" ht="57" customHeight="1">
      <c r="A8" s="88" t="s">
        <v>17</v>
      </c>
      <c r="B8" s="83" t="s">
        <v>47</v>
      </c>
      <c r="C8" s="81" t="s">
        <v>19</v>
      </c>
      <c r="D8" s="79" t="s">
        <v>61</v>
      </c>
      <c r="E8" s="80"/>
      <c r="F8" s="81" t="s">
        <v>21</v>
      </c>
      <c r="G8" s="84" t="s">
        <v>37</v>
      </c>
      <c r="H8" s="85"/>
      <c r="I8" s="81" t="s">
        <v>7</v>
      </c>
      <c r="J8" s="81" t="s">
        <v>22</v>
      </c>
    </row>
    <row r="9" spans="1:11" s="8" customFormat="1" ht="24">
      <c r="A9" s="89"/>
      <c r="B9" s="83"/>
      <c r="C9" s="82"/>
      <c r="D9" s="11" t="s">
        <v>62</v>
      </c>
      <c r="E9" s="11" t="s">
        <v>46</v>
      </c>
      <c r="F9" s="82"/>
      <c r="G9" s="11" t="s">
        <v>48</v>
      </c>
      <c r="H9" s="11" t="s">
        <v>49</v>
      </c>
      <c r="I9" s="82"/>
      <c r="J9" s="82"/>
    </row>
    <row r="10" spans="1:11" s="13" customFormat="1" ht="30.6" customHeight="1">
      <c r="A10" s="34"/>
      <c r="B10" s="63" t="s">
        <v>6</v>
      </c>
      <c r="C10" s="24"/>
      <c r="D10" s="24">
        <v>336380</v>
      </c>
      <c r="E10" s="25"/>
      <c r="F10" s="6"/>
      <c r="G10" s="6"/>
      <c r="H10" s="6"/>
      <c r="I10" s="29"/>
      <c r="J10" s="12"/>
    </row>
    <row r="11" spans="1:11" s="13" customFormat="1" ht="31.5">
      <c r="A11" s="50" t="s">
        <v>38</v>
      </c>
      <c r="B11" s="63" t="s">
        <v>50</v>
      </c>
      <c r="C11" s="25"/>
      <c r="D11" s="24">
        <v>74610</v>
      </c>
      <c r="E11" s="25"/>
      <c r="F11" s="6"/>
      <c r="G11" s="6"/>
      <c r="H11" s="6"/>
      <c r="I11" s="29"/>
      <c r="J11" s="12"/>
    </row>
    <row r="12" spans="1:11" s="13" customFormat="1" ht="34.15" customHeight="1">
      <c r="B12" s="64" t="s">
        <v>39</v>
      </c>
      <c r="C12" s="25"/>
      <c r="D12" s="24">
        <v>131488</v>
      </c>
      <c r="E12" s="25"/>
      <c r="F12" s="1"/>
      <c r="G12" s="1"/>
      <c r="H12" s="1"/>
      <c r="I12" s="29"/>
      <c r="J12" s="7"/>
    </row>
    <row r="13" spans="1:11" s="16" customFormat="1" ht="20.25">
      <c r="A13" s="74" t="s">
        <v>18</v>
      </c>
      <c r="B13" s="65" t="s">
        <v>0</v>
      </c>
      <c r="C13" s="26"/>
      <c r="D13" s="26">
        <v>82068</v>
      </c>
      <c r="E13" s="51"/>
      <c r="F13" s="14"/>
      <c r="G13" s="14"/>
      <c r="H13" s="14"/>
      <c r="I13" s="29"/>
      <c r="J13" s="15"/>
    </row>
    <row r="14" spans="1:11" s="16" customFormat="1" ht="20.25">
      <c r="A14" s="74"/>
      <c r="B14" s="65" t="s">
        <v>1</v>
      </c>
      <c r="C14" s="26"/>
      <c r="D14" s="26">
        <v>19811</v>
      </c>
      <c r="E14" s="51"/>
      <c r="F14" s="14"/>
      <c r="G14" s="14"/>
      <c r="H14" s="14"/>
      <c r="I14" s="29"/>
      <c r="J14" s="15"/>
    </row>
    <row r="15" spans="1:11" s="16" customFormat="1" ht="20.25">
      <c r="A15" s="74"/>
      <c r="B15" s="65" t="s">
        <v>55</v>
      </c>
      <c r="C15" s="26"/>
      <c r="D15" s="26">
        <v>9453</v>
      </c>
      <c r="E15" s="51"/>
      <c r="F15" s="14"/>
      <c r="G15" s="14"/>
      <c r="H15" s="14"/>
      <c r="I15" s="29"/>
      <c r="J15" s="15"/>
    </row>
    <row r="16" spans="1:11" s="16" customFormat="1" ht="20.25">
      <c r="A16" s="74"/>
      <c r="B16" s="65" t="s">
        <v>2</v>
      </c>
      <c r="C16" s="26"/>
      <c r="D16" s="26">
        <v>6950</v>
      </c>
      <c r="E16" s="51"/>
      <c r="F16" s="14"/>
      <c r="G16" s="14"/>
      <c r="H16" s="14"/>
      <c r="I16" s="29"/>
      <c r="J16" s="15"/>
    </row>
    <row r="17" spans="1:10" s="16" customFormat="1" ht="40.15" customHeight="1">
      <c r="A17" s="75" t="s">
        <v>52</v>
      </c>
      <c r="B17" s="65" t="s">
        <v>3</v>
      </c>
      <c r="C17" s="26"/>
      <c r="D17" s="26">
        <v>5557</v>
      </c>
      <c r="E17" s="51"/>
      <c r="F17" s="17"/>
      <c r="G17" s="17"/>
      <c r="H17" s="17"/>
      <c r="I17" s="29"/>
      <c r="J17" s="15"/>
    </row>
    <row r="18" spans="1:10" s="16" customFormat="1" ht="24.6" customHeight="1">
      <c r="A18" s="75"/>
      <c r="B18" s="65" t="s">
        <v>4</v>
      </c>
      <c r="C18" s="26"/>
      <c r="D18" s="26">
        <v>7649</v>
      </c>
      <c r="E18" s="51"/>
      <c r="F18" s="14"/>
      <c r="G18" s="14"/>
      <c r="H18" s="14"/>
      <c r="I18" s="29"/>
      <c r="J18" s="15"/>
    </row>
    <row r="19" spans="1:10" s="13" customFormat="1" ht="47.25">
      <c r="A19" s="23" t="s">
        <v>53</v>
      </c>
      <c r="B19" s="66" t="s">
        <v>40</v>
      </c>
      <c r="C19" s="27"/>
      <c r="D19" s="24">
        <v>123201</v>
      </c>
      <c r="E19" s="25"/>
      <c r="F19" s="2"/>
      <c r="G19" s="2"/>
      <c r="H19" s="2"/>
      <c r="I19" s="29"/>
      <c r="J19" s="7"/>
    </row>
    <row r="20" spans="1:10" s="16" customFormat="1" ht="20.25">
      <c r="A20" s="76" t="s">
        <v>64</v>
      </c>
      <c r="B20" s="66" t="s">
        <v>41</v>
      </c>
      <c r="C20" s="24"/>
      <c r="D20" s="24">
        <v>3628</v>
      </c>
      <c r="E20" s="25"/>
      <c r="F20" s="14"/>
      <c r="G20" s="14"/>
      <c r="H20" s="14"/>
      <c r="I20" s="29"/>
      <c r="J20" s="15"/>
    </row>
    <row r="21" spans="1:10" s="16" customFormat="1" ht="20.25">
      <c r="A21" s="77"/>
      <c r="B21" s="66" t="s">
        <v>51</v>
      </c>
      <c r="C21" s="24"/>
      <c r="D21" s="24">
        <v>3581</v>
      </c>
      <c r="E21" s="25"/>
      <c r="F21" s="14"/>
      <c r="G21" s="14"/>
      <c r="H21" s="14"/>
      <c r="I21" s="29"/>
      <c r="J21" s="15"/>
    </row>
    <row r="22" spans="1:10" s="13" customFormat="1" ht="25.5">
      <c r="A22" s="78"/>
      <c r="B22" s="67" t="s">
        <v>8</v>
      </c>
      <c r="C22" s="28"/>
      <c r="D22" s="28">
        <v>21530</v>
      </c>
      <c r="E22" s="52"/>
      <c r="F22" s="5"/>
      <c r="G22" s="5"/>
      <c r="H22" s="5"/>
      <c r="I22" s="29"/>
      <c r="J22" s="7"/>
    </row>
    <row r="23" spans="1:10" s="13" customFormat="1" ht="20.25">
      <c r="A23" s="69" t="s">
        <v>14</v>
      </c>
      <c r="B23" s="63" t="s">
        <v>9</v>
      </c>
      <c r="C23" s="27"/>
      <c r="D23" s="39">
        <v>13459</v>
      </c>
      <c r="E23" s="27"/>
      <c r="F23" s="4"/>
      <c r="G23" s="4"/>
      <c r="H23" s="4"/>
      <c r="I23" s="29"/>
      <c r="J23" s="7"/>
    </row>
    <row r="24" spans="1:10" s="16" customFormat="1" ht="20.25">
      <c r="A24" s="70"/>
      <c r="B24" s="66" t="s">
        <v>10</v>
      </c>
      <c r="C24" s="28"/>
      <c r="D24" s="28">
        <v>3728</v>
      </c>
      <c r="E24" s="52"/>
      <c r="F24" s="14"/>
      <c r="G24" s="14"/>
      <c r="H24" s="14"/>
      <c r="I24" s="29"/>
      <c r="J24" s="15"/>
    </row>
    <row r="25" spans="1:10" s="16" customFormat="1" ht="25.5">
      <c r="A25" s="70"/>
      <c r="B25" s="66" t="s">
        <v>15</v>
      </c>
      <c r="C25" s="28"/>
      <c r="D25" s="28">
        <v>622</v>
      </c>
      <c r="E25" s="52"/>
      <c r="F25" s="14"/>
      <c r="G25" s="14"/>
      <c r="H25" s="14"/>
      <c r="I25" s="29"/>
      <c r="J25" s="15"/>
    </row>
    <row r="26" spans="1:10" s="16" customFormat="1" ht="25.5">
      <c r="A26" s="71"/>
      <c r="B26" s="66" t="s">
        <v>59</v>
      </c>
      <c r="C26" s="28"/>
      <c r="D26" s="28">
        <v>45</v>
      </c>
      <c r="E26" s="52"/>
      <c r="F26" s="14"/>
      <c r="G26" s="14"/>
      <c r="H26" s="14"/>
      <c r="I26" s="29"/>
      <c r="J26" s="15"/>
    </row>
    <row r="27" spans="1:10" s="16" customFormat="1" ht="33.6" customHeight="1">
      <c r="A27" s="23" t="s">
        <v>65</v>
      </c>
      <c r="B27" s="66" t="s">
        <v>11</v>
      </c>
      <c r="C27" s="28"/>
      <c r="D27" s="28">
        <v>12659</v>
      </c>
      <c r="E27" s="52"/>
      <c r="F27" s="14"/>
      <c r="G27" s="14"/>
      <c r="H27" s="14"/>
      <c r="I27" s="29"/>
      <c r="J27" s="15"/>
    </row>
    <row r="28" spans="1:10" s="13" customFormat="1" ht="33.6" customHeight="1">
      <c r="A28" s="23" t="s">
        <v>13</v>
      </c>
      <c r="B28" s="66" t="s">
        <v>12</v>
      </c>
      <c r="C28" s="28"/>
      <c r="D28" s="28">
        <v>800</v>
      </c>
      <c r="E28" s="52"/>
      <c r="F28" s="18"/>
      <c r="G28" s="18"/>
      <c r="H28" s="18"/>
      <c r="I28" s="29"/>
      <c r="J28" s="7"/>
    </row>
    <row r="29" spans="1:10" s="8" customFormat="1" ht="58.9" customHeight="1">
      <c r="A29" s="23" t="s">
        <v>66</v>
      </c>
      <c r="B29" s="68" t="s">
        <v>16</v>
      </c>
      <c r="C29" s="28"/>
      <c r="D29" s="41">
        <v>170</v>
      </c>
      <c r="E29" s="53"/>
      <c r="F29" s="5"/>
      <c r="G29" s="5"/>
      <c r="H29" s="5"/>
      <c r="I29" s="29"/>
      <c r="J29" s="19"/>
    </row>
    <row r="30" spans="1:10" s="9" customFormat="1"/>
    <row r="31" spans="1:10" s="9" customFormat="1">
      <c r="B31" s="32"/>
    </row>
    <row r="32" spans="1:10" s="9" customFormat="1">
      <c r="B32" s="20"/>
    </row>
    <row r="35" spans="2:9" s="33" customFormat="1">
      <c r="B35" s="87"/>
      <c r="C35" s="87"/>
      <c r="D35" s="87"/>
      <c r="E35" s="87"/>
      <c r="F35" s="87"/>
      <c r="G35" s="87"/>
      <c r="H35" s="87"/>
      <c r="I35" s="87"/>
    </row>
  </sheetData>
  <mergeCells count="15">
    <mergeCell ref="A23:A26"/>
    <mergeCell ref="B6:J6"/>
    <mergeCell ref="B35:I35"/>
    <mergeCell ref="A8:A9"/>
    <mergeCell ref="A13:A16"/>
    <mergeCell ref="A17:A18"/>
    <mergeCell ref="A20:A22"/>
    <mergeCell ref="I1:K1"/>
    <mergeCell ref="D8:E8"/>
    <mergeCell ref="C8:C9"/>
    <mergeCell ref="B8:B9"/>
    <mergeCell ref="F8:F9"/>
    <mergeCell ref="G8:H8"/>
    <mergeCell ref="I8:I9"/>
    <mergeCell ref="J8:J9"/>
  </mergeCells>
  <phoneticPr fontId="0" type="noConversion"/>
  <pageMargins left="0.59055118110236227" right="0.19685039370078741" top="0.39370078740157483" bottom="0.19685039370078741" header="0" footer="0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приложение1</vt:lpstr>
      <vt:lpstr>приложение2 </vt:lpstr>
    </vt:vector>
  </TitlesOfParts>
  <Company>UralSOFT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Харламова</dc:creator>
  <cp:lastModifiedBy>1</cp:lastModifiedBy>
  <cp:lastPrinted>2017-03-01T01:21:31Z</cp:lastPrinted>
  <dcterms:created xsi:type="dcterms:W3CDTF">2014-03-13T23:10:16Z</dcterms:created>
  <dcterms:modified xsi:type="dcterms:W3CDTF">2017-03-08T23:25:54Z</dcterms:modified>
</cp:coreProperties>
</file>