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 firstSheet="4" activeTab="6"/>
  </bookViews>
  <sheets>
    <sheet name="ресурсн обеспечение" sheetId="1" r:id="rId1"/>
    <sheet name="общие сведения" sheetId="2" r:id="rId2"/>
    <sheet name="показатели (индикаторы)" sheetId="3" r:id="rId3"/>
    <sheet name="Лист1" sheetId="4" r:id="rId4"/>
    <sheet name="мероприятия" sheetId="5" r:id="rId5"/>
    <sheet name="меры правового регулирования" sheetId="6" r:id="rId6"/>
    <sheet name="Прогнозно справочная" sheetId="7" r:id="rId7"/>
    <sheet name="РО 2017-2010" sheetId="8" r:id="rId8"/>
    <sheet name="общие сведения 16-20" sheetId="9" r:id="rId9"/>
    <sheet name="Лист5" sheetId="10" r:id="rId10"/>
    <sheet name="Лист2" sheetId="11" r:id="rId11"/>
  </sheets>
  <calcPr calcId="124519"/>
</workbook>
</file>

<file path=xl/calcChain.xml><?xml version="1.0" encoding="utf-8"?>
<calcChain xmlns="http://schemas.openxmlformats.org/spreadsheetml/2006/main">
  <c r="D37" i="8"/>
  <c r="D29"/>
  <c r="D95" i="7"/>
  <c r="E86"/>
  <c r="F86"/>
  <c r="G86"/>
  <c r="D86"/>
  <c r="D81"/>
  <c r="E76"/>
  <c r="F76"/>
  <c r="G76"/>
  <c r="D76"/>
  <c r="E70"/>
  <c r="F70"/>
  <c r="G70"/>
  <c r="D70"/>
  <c r="E65"/>
  <c r="F65"/>
  <c r="G65"/>
  <c r="D65"/>
  <c r="E59"/>
  <c r="F59"/>
  <c r="G59"/>
  <c r="D59"/>
  <c r="E54"/>
  <c r="F54"/>
  <c r="G54"/>
  <c r="D54"/>
  <c r="E49"/>
  <c r="F49"/>
  <c r="G49"/>
  <c r="D49"/>
  <c r="E44"/>
  <c r="F44"/>
  <c r="G44"/>
  <c r="D44"/>
  <c r="E39"/>
  <c r="F39"/>
  <c r="G39"/>
  <c r="D39"/>
  <c r="E16"/>
  <c r="F16"/>
  <c r="G16"/>
  <c r="D16"/>
  <c r="E21"/>
  <c r="F21"/>
  <c r="G21"/>
  <c r="D21"/>
  <c r="G26"/>
  <c r="E26"/>
  <c r="F26"/>
  <c r="D26"/>
  <c r="M19" i="3"/>
  <c r="D61" i="1"/>
  <c r="C33" i="8"/>
  <c r="C34"/>
  <c r="C35"/>
  <c r="C36"/>
  <c r="C32"/>
  <c r="C25"/>
  <c r="C26"/>
  <c r="C27"/>
  <c r="C28"/>
  <c r="C24"/>
  <c r="C19"/>
  <c r="C20"/>
  <c r="C21"/>
  <c r="C18"/>
  <c r="G37"/>
  <c r="F37"/>
  <c r="E37"/>
  <c r="G29"/>
  <c r="F29"/>
  <c r="E29"/>
  <c r="G22"/>
  <c r="F22"/>
  <c r="F38" s="1"/>
  <c r="E22"/>
  <c r="D22"/>
  <c r="D38" s="1"/>
  <c r="D26" i="1"/>
  <c r="D24"/>
  <c r="F50" i="3"/>
  <c r="G50"/>
  <c r="H50"/>
  <c r="I50"/>
  <c r="J50"/>
  <c r="K50"/>
  <c r="L50"/>
  <c r="M50"/>
  <c r="N50"/>
  <c r="E50"/>
  <c r="F48"/>
  <c r="G48"/>
  <c r="H48"/>
  <c r="I48"/>
  <c r="J48"/>
  <c r="K48"/>
  <c r="L48"/>
  <c r="M48"/>
  <c r="N48"/>
  <c r="E48"/>
  <c r="F46"/>
  <c r="G46"/>
  <c r="H46"/>
  <c r="I46"/>
  <c r="J46"/>
  <c r="K46"/>
  <c r="L46"/>
  <c r="M46"/>
  <c r="N46"/>
  <c r="E46"/>
  <c r="F33"/>
  <c r="G33"/>
  <c r="H33"/>
  <c r="I33"/>
  <c r="J33"/>
  <c r="K33"/>
  <c r="L33"/>
  <c r="M33"/>
  <c r="N33"/>
  <c r="F35"/>
  <c r="G35"/>
  <c r="H35"/>
  <c r="I35"/>
  <c r="J35"/>
  <c r="K35"/>
  <c r="L35"/>
  <c r="M35"/>
  <c r="N35"/>
  <c r="F43"/>
  <c r="G43"/>
  <c r="H43"/>
  <c r="I43"/>
  <c r="J43"/>
  <c r="K43"/>
  <c r="L43"/>
  <c r="M43"/>
  <c r="N43"/>
  <c r="E35"/>
  <c r="E43"/>
  <c r="E33"/>
  <c r="E38" i="8" l="1"/>
  <c r="G38"/>
  <c r="G94" i="7"/>
  <c r="E94"/>
  <c r="D94"/>
  <c r="F94"/>
  <c r="C29" i="8"/>
  <c r="C37"/>
  <c r="C22"/>
  <c r="E63"/>
  <c r="G63"/>
  <c r="D63"/>
  <c r="F63"/>
  <c r="AG35" i="2"/>
  <c r="AH35"/>
  <c r="AI35"/>
  <c r="AJ35"/>
  <c r="AK35"/>
  <c r="AL35"/>
  <c r="AM35"/>
  <c r="AN35"/>
  <c r="AO35"/>
  <c r="AF35"/>
  <c r="AU35"/>
  <c r="AV35"/>
  <c r="AW35"/>
  <c r="AX35"/>
  <c r="AY35"/>
  <c r="AZ35"/>
  <c r="BA35"/>
  <c r="BB35"/>
  <c r="BC35"/>
  <c r="AT35"/>
  <c r="CK35"/>
  <c r="CL35"/>
  <c r="CM35"/>
  <c r="CN35"/>
  <c r="CO35"/>
  <c r="CP35"/>
  <c r="CQ35"/>
  <c r="CR35"/>
  <c r="CS35"/>
  <c r="CJ35"/>
  <c r="M22"/>
  <c r="N24" i="3"/>
  <c r="E28"/>
  <c r="J30"/>
  <c r="F24"/>
  <c r="G24"/>
  <c r="H24"/>
  <c r="I24"/>
  <c r="J24"/>
  <c r="K24"/>
  <c r="L24"/>
  <c r="M24"/>
  <c r="F26"/>
  <c r="G26"/>
  <c r="H26"/>
  <c r="I26"/>
  <c r="J26"/>
  <c r="K26"/>
  <c r="L26"/>
  <c r="M26"/>
  <c r="N26"/>
  <c r="F28"/>
  <c r="G28"/>
  <c r="H28"/>
  <c r="I28"/>
  <c r="J28"/>
  <c r="K28"/>
  <c r="L28"/>
  <c r="M28"/>
  <c r="N28"/>
  <c r="F30"/>
  <c r="G30"/>
  <c r="H30"/>
  <c r="I30"/>
  <c r="K30"/>
  <c r="L30"/>
  <c r="M30"/>
  <c r="N30"/>
  <c r="E26"/>
  <c r="E30"/>
  <c r="E29" i="2"/>
  <c r="F29"/>
  <c r="G29"/>
  <c r="H29"/>
  <c r="I29"/>
  <c r="J29"/>
  <c r="K29"/>
  <c r="L29"/>
  <c r="M29"/>
  <c r="D29"/>
  <c r="E24" i="3"/>
  <c r="F15"/>
  <c r="G15"/>
  <c r="H15"/>
  <c r="I15"/>
  <c r="J15"/>
  <c r="K15"/>
  <c r="L15"/>
  <c r="M15"/>
  <c r="N15"/>
  <c r="F17"/>
  <c r="G17"/>
  <c r="H17"/>
  <c r="I17"/>
  <c r="J17"/>
  <c r="K17"/>
  <c r="L17"/>
  <c r="M17"/>
  <c r="N17"/>
  <c r="F19"/>
  <c r="G19"/>
  <c r="H19"/>
  <c r="I19"/>
  <c r="J19"/>
  <c r="K19"/>
  <c r="L19"/>
  <c r="N19"/>
  <c r="F21"/>
  <c r="G21"/>
  <c r="H21"/>
  <c r="I21"/>
  <c r="J21"/>
  <c r="K21"/>
  <c r="L21"/>
  <c r="M21"/>
  <c r="N21"/>
  <c r="E21"/>
  <c r="E19"/>
  <c r="E17"/>
  <c r="E15"/>
  <c r="E14" i="2"/>
  <c r="F14"/>
  <c r="G14"/>
  <c r="H14"/>
  <c r="I14"/>
  <c r="J14"/>
  <c r="K14"/>
  <c r="L14"/>
  <c r="M14"/>
  <c r="E15"/>
  <c r="F15"/>
  <c r="G15"/>
  <c r="H15"/>
  <c r="I15"/>
  <c r="J15"/>
  <c r="K15"/>
  <c r="L15"/>
  <c r="M15"/>
  <c r="E16"/>
  <c r="F16"/>
  <c r="G16"/>
  <c r="H16"/>
  <c r="I16"/>
  <c r="J16"/>
  <c r="K16"/>
  <c r="L16"/>
  <c r="M16"/>
  <c r="E17"/>
  <c r="F17"/>
  <c r="G17"/>
  <c r="H17"/>
  <c r="I17"/>
  <c r="J17"/>
  <c r="K17"/>
  <c r="L17"/>
  <c r="M17"/>
  <c r="E18"/>
  <c r="F18"/>
  <c r="G18"/>
  <c r="H18"/>
  <c r="I18"/>
  <c r="J18"/>
  <c r="K18"/>
  <c r="L18"/>
  <c r="M18"/>
  <c r="E19"/>
  <c r="F19"/>
  <c r="G19"/>
  <c r="H19"/>
  <c r="I19"/>
  <c r="J19"/>
  <c r="K19"/>
  <c r="L19"/>
  <c r="M19"/>
  <c r="E20"/>
  <c r="F20"/>
  <c r="G20"/>
  <c r="H20"/>
  <c r="I20"/>
  <c r="J20"/>
  <c r="K20"/>
  <c r="L20"/>
  <c r="M20"/>
  <c r="E21"/>
  <c r="F21"/>
  <c r="G21"/>
  <c r="H21"/>
  <c r="I21"/>
  <c r="J21"/>
  <c r="K21"/>
  <c r="L21"/>
  <c r="M21"/>
  <c r="E22"/>
  <c r="F22"/>
  <c r="G22"/>
  <c r="H22"/>
  <c r="I22"/>
  <c r="J22"/>
  <c r="K22"/>
  <c r="L22"/>
  <c r="E23"/>
  <c r="F23"/>
  <c r="G23"/>
  <c r="H23"/>
  <c r="I23"/>
  <c r="J23"/>
  <c r="K23"/>
  <c r="L23"/>
  <c r="M23"/>
  <c r="E24"/>
  <c r="F24"/>
  <c r="G24"/>
  <c r="H24"/>
  <c r="I24"/>
  <c r="J24"/>
  <c r="K24"/>
  <c r="L24"/>
  <c r="M24"/>
  <c r="E25"/>
  <c r="F25"/>
  <c r="G25"/>
  <c r="H25"/>
  <c r="I25"/>
  <c r="J25"/>
  <c r="K25"/>
  <c r="L25"/>
  <c r="M25"/>
  <c r="E26"/>
  <c r="F26"/>
  <c r="G26"/>
  <c r="H26"/>
  <c r="I26"/>
  <c r="J26"/>
  <c r="K26"/>
  <c r="L26"/>
  <c r="M26"/>
  <c r="E30"/>
  <c r="F30"/>
  <c r="G30"/>
  <c r="H30"/>
  <c r="I30"/>
  <c r="J30"/>
  <c r="K30"/>
  <c r="L30"/>
  <c r="M30"/>
  <c r="E31"/>
  <c r="F31"/>
  <c r="G31"/>
  <c r="H31"/>
  <c r="I31"/>
  <c r="J31"/>
  <c r="K31"/>
  <c r="L31"/>
  <c r="M31"/>
  <c r="E32"/>
  <c r="F32"/>
  <c r="G32"/>
  <c r="H32"/>
  <c r="I32"/>
  <c r="J32"/>
  <c r="K32"/>
  <c r="L32"/>
  <c r="M32"/>
  <c r="E33"/>
  <c r="F33"/>
  <c r="G33"/>
  <c r="H33"/>
  <c r="I33"/>
  <c r="J33"/>
  <c r="K33"/>
  <c r="L33"/>
  <c r="M33"/>
  <c r="E34"/>
  <c r="F34"/>
  <c r="G34"/>
  <c r="H34"/>
  <c r="I34"/>
  <c r="J34"/>
  <c r="K34"/>
  <c r="L34"/>
  <c r="M34"/>
  <c r="E35"/>
  <c r="F35"/>
  <c r="G35"/>
  <c r="H35"/>
  <c r="I35"/>
  <c r="J35"/>
  <c r="K35"/>
  <c r="L35"/>
  <c r="M35"/>
  <c r="E36"/>
  <c r="F36"/>
  <c r="G36"/>
  <c r="H36"/>
  <c r="I36"/>
  <c r="J36"/>
  <c r="K36"/>
  <c r="L36"/>
  <c r="M36"/>
  <c r="E37"/>
  <c r="F37"/>
  <c r="G37"/>
  <c r="H37"/>
  <c r="I37"/>
  <c r="J37"/>
  <c r="K37"/>
  <c r="L37"/>
  <c r="M37"/>
  <c r="E38"/>
  <c r="F38"/>
  <c r="G38"/>
  <c r="H38"/>
  <c r="I38"/>
  <c r="J38"/>
  <c r="K38"/>
  <c r="L38"/>
  <c r="M38"/>
  <c r="E40"/>
  <c r="F40"/>
  <c r="G40"/>
  <c r="H40"/>
  <c r="I40"/>
  <c r="J40"/>
  <c r="K40"/>
  <c r="L40"/>
  <c r="M40"/>
  <c r="E41"/>
  <c r="F41"/>
  <c r="G41"/>
  <c r="H41"/>
  <c r="I41"/>
  <c r="J41"/>
  <c r="K41"/>
  <c r="L41"/>
  <c r="M41"/>
  <c r="D15"/>
  <c r="D16"/>
  <c r="D17"/>
  <c r="D18"/>
  <c r="D19"/>
  <c r="D20"/>
  <c r="D21"/>
  <c r="D22"/>
  <c r="D23"/>
  <c r="D24"/>
  <c r="D25"/>
  <c r="D26"/>
  <c r="D30"/>
  <c r="D31"/>
  <c r="D32"/>
  <c r="D33"/>
  <c r="D34"/>
  <c r="D35"/>
  <c r="D36"/>
  <c r="D37"/>
  <c r="D38"/>
  <c r="D40"/>
  <c r="D41"/>
  <c r="D14"/>
  <c r="S39"/>
  <c r="E39" s="1"/>
  <c r="T39"/>
  <c r="F39" s="1"/>
  <c r="U39"/>
  <c r="G39" s="1"/>
  <c r="V39"/>
  <c r="H39" s="1"/>
  <c r="W39"/>
  <c r="I39" s="1"/>
  <c r="X39"/>
  <c r="J39" s="1"/>
  <c r="Y39"/>
  <c r="K39" s="1"/>
  <c r="Z39"/>
  <c r="L39" s="1"/>
  <c r="AA39"/>
  <c r="M39" s="1"/>
  <c r="R39"/>
  <c r="D39" s="1"/>
  <c r="D30" i="1"/>
  <c r="E35"/>
  <c r="F35"/>
  <c r="G35"/>
  <c r="H35"/>
  <c r="I35"/>
  <c r="J35"/>
  <c r="K35"/>
  <c r="L35"/>
  <c r="M35"/>
  <c r="N35"/>
  <c r="D31"/>
  <c r="D32"/>
  <c r="D33"/>
  <c r="D34"/>
  <c r="E28"/>
  <c r="F28"/>
  <c r="G28"/>
  <c r="H28"/>
  <c r="I28"/>
  <c r="J28"/>
  <c r="K28"/>
  <c r="L28"/>
  <c r="M28"/>
  <c r="N28"/>
  <c r="D23"/>
  <c r="D27"/>
  <c r="D22"/>
  <c r="D17"/>
  <c r="D18"/>
  <c r="D19"/>
  <c r="D16"/>
  <c r="E20"/>
  <c r="F20"/>
  <c r="G20"/>
  <c r="H20"/>
  <c r="I20"/>
  <c r="J20"/>
  <c r="K20"/>
  <c r="L20"/>
  <c r="M20"/>
  <c r="N20"/>
  <c r="D91" i="7" l="1"/>
  <c r="D214"/>
  <c r="D211" s="1"/>
  <c r="G91"/>
  <c r="G214"/>
  <c r="G211" s="1"/>
  <c r="F91"/>
  <c r="F214"/>
  <c r="F211" s="1"/>
  <c r="E91"/>
  <c r="E214"/>
  <c r="E211" s="1"/>
  <c r="C63" i="8"/>
  <c r="C38"/>
  <c r="D28" i="1"/>
  <c r="N61"/>
  <c r="L61"/>
  <c r="J61"/>
  <c r="H61"/>
  <c r="F61"/>
  <c r="M61"/>
  <c r="K61"/>
  <c r="I61"/>
  <c r="G61"/>
  <c r="E61"/>
  <c r="N36"/>
  <c r="L36"/>
  <c r="J36"/>
  <c r="H36"/>
  <c r="F36"/>
  <c r="M36"/>
  <c r="K36"/>
  <c r="I36"/>
  <c r="G36"/>
  <c r="E36"/>
  <c r="D35"/>
  <c r="D20"/>
  <c r="D36" l="1"/>
</calcChain>
</file>

<file path=xl/sharedStrings.xml><?xml version="1.0" encoding="utf-8"?>
<sst xmlns="http://schemas.openxmlformats.org/spreadsheetml/2006/main" count="1754" uniqueCount="332">
  <si>
    <t>к Муниципальной программе</t>
  </si>
  <si>
    <t>"Энергосбережение и повышение</t>
  </si>
  <si>
    <t xml:space="preserve">энергетической эффективности на территории </t>
  </si>
  <si>
    <t>Верхнебуреинского муниципального района на</t>
  </si>
  <si>
    <t>ПЕРЕЧЕНЬ</t>
  </si>
  <si>
    <t>"ЭНЕРГОСБЕРЕЖЕНИЕ И ПОВЫШЕНИЕ ЭНЕРГЕТИЧЕСКОЙ ЭФФЕКТИВНОСТИ</t>
  </si>
  <si>
    <t>N п/п</t>
  </si>
  <si>
    <t>Наименование мероприятий</t>
  </si>
  <si>
    <t>Ответственный исполнитель, соисполнитель, участник</t>
  </si>
  <si>
    <t>Стоимость, (тыс. руб.)</t>
  </si>
  <si>
    <t>Сроки реализации</t>
  </si>
  <si>
    <t>Ожидаемый результат</t>
  </si>
  <si>
    <t>ВСЕГО</t>
  </si>
  <si>
    <t>1.</t>
  </si>
  <si>
    <t>1.1.</t>
  </si>
  <si>
    <t>Администрация района</t>
  </si>
  <si>
    <t>1.1.1.</t>
  </si>
  <si>
    <t>Установка приборов учета коммунальных ресурсов</t>
  </si>
  <si>
    <t>МКУ «АХЧ» (здание администрации Центральная, 49)</t>
  </si>
  <si>
    <t>энергосбережение и повышение энергетической эффективности</t>
  </si>
  <si>
    <t>1.1.2.</t>
  </si>
  <si>
    <t>Замена радиаторов отопления на более эффективные с повышенной теплоотдачей восстановление тепловой изоляции участков разводящих трубопроводов отопления, ГВС и оборудования тепловой сети</t>
  </si>
  <si>
    <t>экономия тепловой энергии</t>
  </si>
  <si>
    <t>1.1.3.</t>
  </si>
  <si>
    <t>Замена ламп на энергосберегающие, внедрение светодиодных источников света, модернизация систем освещения, электроснабжения.</t>
  </si>
  <si>
    <t>экономия электрической энергии</t>
  </si>
  <si>
    <t>1.1.4.</t>
  </si>
  <si>
    <t>Установка пластиковых окон, дверей.</t>
  </si>
  <si>
    <t>Итого администрация района</t>
  </si>
  <si>
    <t>1.2.</t>
  </si>
  <si>
    <t>Учреждения образования</t>
  </si>
  <si>
    <t>1.2.1.</t>
  </si>
  <si>
    <t>Управление образования,  муниципальные учреждения подведомственные управлению образования</t>
  </si>
  <si>
    <t>1.2.2.</t>
  </si>
  <si>
    <t>1.2.3.</t>
  </si>
  <si>
    <t>Замена ламп на энергосберегающие, внедрение светодиодных источников света, модернизация систем освещения (установка датчиков движения), электроснабжения.</t>
  </si>
  <si>
    <t>1.2.4.</t>
  </si>
  <si>
    <t>1.2.5.</t>
  </si>
  <si>
    <t>Ремонт кровли, утепление фасада</t>
  </si>
  <si>
    <t>Итого управление образования</t>
  </si>
  <si>
    <t>1.3.</t>
  </si>
  <si>
    <t>Учреждения культуры</t>
  </si>
  <si>
    <t>1.3.1.</t>
  </si>
  <si>
    <t>Установка пластиковых окон, дверей, замена пола.</t>
  </si>
  <si>
    <t>Отдел культуры, муниципальные учреждения подведомственные отделу культуры</t>
  </si>
  <si>
    <t>1.3.2.</t>
  </si>
  <si>
    <t>1.3.3.</t>
  </si>
  <si>
    <t>Энергоаудит</t>
  </si>
  <si>
    <t>1.3.4.</t>
  </si>
  <si>
    <t>Изготовление проектной, сметной документации на замену теплоизоляции</t>
  </si>
  <si>
    <t>1.3.5.</t>
  </si>
  <si>
    <t>Ремонт кровли, утепление крыши</t>
  </si>
  <si>
    <t>Итого отдел культуры</t>
  </si>
  <si>
    <t>Итого по муниципальным учреждениям</t>
  </si>
  <si>
    <t>Замена ламп накаливания и люминесцентных на светодиодные</t>
  </si>
  <si>
    <t>Проведение энергетического обследования</t>
  </si>
  <si>
    <t>Промывка трубопроводов и стояков системы отопления</t>
  </si>
  <si>
    <t>Замена стояков отопления</t>
  </si>
  <si>
    <t>Ремонт кровель</t>
  </si>
  <si>
    <t>Восстановление подъездного отопления</t>
  </si>
  <si>
    <t>Ремонт швов</t>
  </si>
  <si>
    <t>Ремонт розливов</t>
  </si>
  <si>
    <t>Ремонт дверей</t>
  </si>
  <si>
    <t>Проведение энергетических обследований многоквартирных домов</t>
  </si>
  <si>
    <t>Остекление подъездов</t>
  </si>
  <si>
    <t>2.</t>
  </si>
  <si>
    <t>2.1.</t>
  </si>
  <si>
    <t>2.2.</t>
  </si>
  <si>
    <t>2.3.</t>
  </si>
  <si>
    <t>Управляющие компании, ТСЖ (по согласованию)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</si>
  <si>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</si>
  <si>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</si>
  <si>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</si>
  <si>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</si>
  <si>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</si>
  <si>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</si>
  <si>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</si>
  <si>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</si>
  <si>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</si>
  <si>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Итого по жилищному фонду</t>
  </si>
  <si>
    <t>Использование автоматической системы освещения подъездных лестничных клеток</t>
  </si>
  <si>
    <t>3.</t>
  </si>
  <si>
    <t>3.1.</t>
  </si>
  <si>
    <t>3.2.</t>
  </si>
  <si>
    <t>3.3.</t>
  </si>
  <si>
    <t>3.4.</t>
  </si>
  <si>
    <t>3.5.</t>
  </si>
  <si>
    <t>3.6.</t>
  </si>
  <si>
    <t>3.7.</t>
  </si>
  <si>
    <t>Установка приборов учета</t>
  </si>
  <si>
    <t xml:space="preserve">Применение современных теплоизоляционных мероприятий </t>
  </si>
  <si>
    <t>Капитальный и текущий ремонт котельного оборудования</t>
  </si>
  <si>
    <t>Замена тепловой сети</t>
  </si>
  <si>
    <t>Замена водовода</t>
  </si>
  <si>
    <t>Сокращение потерь тепловой энергии</t>
  </si>
  <si>
    <t>Капитальный и текущий ремонт системы электроснабжения</t>
  </si>
  <si>
    <t xml:space="preserve"> РСО, МУП.</t>
  </si>
  <si>
    <t>Итого по коммунальной  инфраструктуре</t>
  </si>
  <si>
    <t>Всего по Программе</t>
  </si>
  <si>
    <t>Сокращение коомерческих потерь воды</t>
  </si>
  <si>
    <t>Сокращение коммерческих потерь тепловой энергии</t>
  </si>
  <si>
    <t>Название</t>
  </si>
  <si>
    <t>Единица измерения</t>
  </si>
  <si>
    <t>Факт</t>
  </si>
  <si>
    <t>План</t>
  </si>
  <si>
    <r>
      <t>ОП</t>
    </r>
    <r>
      <rPr>
        <vertAlign val="subscript"/>
        <sz val="8"/>
        <color theme="1"/>
        <rFont val="Times New Roman"/>
        <family val="1"/>
        <charset val="204"/>
      </rPr>
      <t>мо.ээ.учет</t>
    </r>
    <r>
      <rPr>
        <sz val="8"/>
        <color theme="1"/>
        <rFont val="Times New Roman"/>
        <family val="1"/>
        <charset val="204"/>
      </rPr>
      <t xml:space="preserve"> - объем потребления (использования) на территории муниципального образования электрической энергии, расчеты за которую осуществляются с использованием приборов учета</t>
    </r>
  </si>
  <si>
    <t>тыс. кВт. ч</t>
  </si>
  <si>
    <r>
      <t>ОП</t>
    </r>
    <r>
      <rPr>
        <vertAlign val="subscript"/>
        <sz val="8"/>
        <color theme="1"/>
        <rFont val="Times New Roman"/>
        <family val="1"/>
        <charset val="204"/>
      </rPr>
      <t>мо.ээ.общий</t>
    </r>
    <r>
      <rPr>
        <sz val="8"/>
        <color theme="1"/>
        <rFont val="Times New Roman"/>
        <family val="1"/>
        <charset val="204"/>
      </rPr>
      <t xml:space="preserve"> - общий объем потребления (использования) на территории муниципального образования электрической энергии</t>
    </r>
  </si>
  <si>
    <r>
      <t>ОП</t>
    </r>
    <r>
      <rPr>
        <vertAlign val="subscript"/>
        <sz val="8"/>
        <color theme="1"/>
        <rFont val="Times New Roman"/>
        <family val="1"/>
        <charset val="204"/>
      </rPr>
      <t>мо.тэ.учет</t>
    </r>
    <r>
      <rPr>
        <sz val="8"/>
        <color theme="1"/>
        <rFont val="Times New Roman"/>
        <family val="1"/>
        <charset val="204"/>
      </rPr>
      <t xml:space="preserve"> - объем потребления (использования) на территории муниципального образования тепловой энергии, расчеты за которую осуществляются с использованием приборов учета</t>
    </r>
  </si>
  <si>
    <t>Гкал</t>
  </si>
  <si>
    <t>4.</t>
  </si>
  <si>
    <r>
      <t>ОП</t>
    </r>
    <r>
      <rPr>
        <vertAlign val="subscript"/>
        <sz val="8"/>
        <color theme="1"/>
        <rFont val="Times New Roman"/>
        <family val="1"/>
        <charset val="204"/>
      </rPr>
      <t>мо.тэ.общий</t>
    </r>
    <r>
      <rPr>
        <sz val="8"/>
        <color theme="1"/>
        <rFont val="Times New Roman"/>
        <family val="1"/>
        <charset val="204"/>
      </rPr>
      <t xml:space="preserve"> - общий объем потребления (использования) на территории муниципального образования тепловой энергии</t>
    </r>
  </si>
  <si>
    <t>5.</t>
  </si>
  <si>
    <r>
      <t>ОП</t>
    </r>
    <r>
      <rPr>
        <vertAlign val="subscript"/>
        <sz val="8"/>
        <color theme="1"/>
        <rFont val="Times New Roman"/>
        <family val="1"/>
        <charset val="204"/>
      </rPr>
      <t>мо.хвс.учет</t>
    </r>
    <r>
      <rPr>
        <sz val="8"/>
        <color theme="1"/>
        <rFont val="Times New Roman"/>
        <family val="1"/>
        <charset val="204"/>
      </rPr>
      <t xml:space="preserve"> - объем потребления (использования) на территории муниципального образования холодной воды, расчеты за которую осуществляются с использованием приборов учета</t>
    </r>
  </si>
  <si>
    <t>тыс. куб. м</t>
  </si>
  <si>
    <t>6.</t>
  </si>
  <si>
    <r>
      <t>ОП</t>
    </r>
    <r>
      <rPr>
        <vertAlign val="subscript"/>
        <sz val="8"/>
        <color theme="1"/>
        <rFont val="Times New Roman"/>
        <family val="1"/>
        <charset val="204"/>
      </rPr>
      <t>мо.хвс.общий</t>
    </r>
    <r>
      <rPr>
        <sz val="8"/>
        <color theme="1"/>
        <rFont val="Times New Roman"/>
        <family val="1"/>
        <charset val="204"/>
      </rPr>
      <t xml:space="preserve"> - общий объем потребления (использования) на территории муниципального образования холодной воды</t>
    </r>
  </si>
  <si>
    <t>7.</t>
  </si>
  <si>
    <r>
      <t>ОП</t>
    </r>
    <r>
      <rPr>
        <vertAlign val="subscript"/>
        <sz val="8"/>
        <color theme="1"/>
        <rFont val="Times New Roman"/>
        <family val="1"/>
        <charset val="204"/>
      </rPr>
      <t>мо.гвс.учет</t>
    </r>
    <r>
      <rPr>
        <sz val="8"/>
        <color theme="1"/>
        <rFont val="Times New Roman"/>
        <family val="1"/>
        <charset val="204"/>
      </rPr>
      <t xml:space="preserve"> - объем потребления (использования) на территории муниципального образования горячей воды, расчеты за которую осуществляются с использованием приборов учета</t>
    </r>
  </si>
  <si>
    <t>8.</t>
  </si>
  <si>
    <r>
      <t>ОП</t>
    </r>
    <r>
      <rPr>
        <vertAlign val="subscript"/>
        <sz val="8"/>
        <color theme="1"/>
        <rFont val="Times New Roman"/>
        <family val="1"/>
        <charset val="204"/>
      </rPr>
      <t>мо.гвс.общий</t>
    </r>
    <r>
      <rPr>
        <sz val="8"/>
        <color theme="1"/>
        <rFont val="Times New Roman"/>
        <family val="1"/>
        <charset val="204"/>
      </rPr>
      <t xml:space="preserve"> - общий объем потребления (использования) на территории муниципального образования горячей воды</t>
    </r>
  </si>
  <si>
    <t>9.</t>
  </si>
  <si>
    <r>
      <t>ОП</t>
    </r>
    <r>
      <rPr>
        <vertAlign val="subscript"/>
        <sz val="8"/>
        <color theme="1"/>
        <rFont val="Times New Roman"/>
        <family val="1"/>
        <charset val="204"/>
      </rPr>
      <t>ээ.мо</t>
    </r>
    <r>
      <rPr>
        <sz val="8"/>
        <color theme="1"/>
        <rFont val="Times New Roman"/>
        <family val="1"/>
        <charset val="204"/>
      </rPr>
      <t xml:space="preserve"> - объем потребления электрической энергии в муниципальных учреждениях</t>
    </r>
  </si>
  <si>
    <t>кВт. ч</t>
  </si>
  <si>
    <t>10.</t>
  </si>
  <si>
    <r>
      <t>П</t>
    </r>
    <r>
      <rPr>
        <vertAlign val="subscript"/>
        <sz val="8"/>
        <color theme="1"/>
        <rFont val="Times New Roman"/>
        <family val="1"/>
        <charset val="204"/>
      </rPr>
      <t>мо</t>
    </r>
    <r>
      <rPr>
        <sz val="8"/>
        <color theme="1"/>
        <rFont val="Times New Roman"/>
        <family val="1"/>
        <charset val="204"/>
      </rPr>
      <t xml:space="preserve"> - площадь размещения муниципальных учреждений</t>
    </r>
  </si>
  <si>
    <t>кв. м</t>
  </si>
  <si>
    <t>11.</t>
  </si>
  <si>
    <r>
      <t>ОП</t>
    </r>
    <r>
      <rPr>
        <vertAlign val="subscript"/>
        <sz val="8"/>
        <color theme="1"/>
        <rFont val="Times New Roman"/>
        <family val="1"/>
        <charset val="204"/>
      </rPr>
      <t>тэ.мо</t>
    </r>
    <r>
      <rPr>
        <sz val="8"/>
        <color theme="1"/>
        <rFont val="Times New Roman"/>
        <family val="1"/>
        <charset val="204"/>
      </rPr>
      <t xml:space="preserve"> - объем потребления тепловой энергии в муниципальных учреждениях</t>
    </r>
  </si>
  <si>
    <t>12.</t>
  </si>
  <si>
    <r>
      <t>ОП</t>
    </r>
    <r>
      <rPr>
        <vertAlign val="subscript"/>
        <sz val="8"/>
        <color theme="1"/>
        <rFont val="Times New Roman"/>
        <family val="1"/>
        <charset val="204"/>
      </rPr>
      <t>хвс.мо</t>
    </r>
    <r>
      <rPr>
        <sz val="8"/>
        <color theme="1"/>
        <rFont val="Times New Roman"/>
        <family val="1"/>
        <charset val="204"/>
      </rPr>
      <t xml:space="preserve"> - объем потребления холодной воды в и муниципальных учреждениях</t>
    </r>
  </si>
  <si>
    <t>куб. м</t>
  </si>
  <si>
    <t>13.</t>
  </si>
  <si>
    <r>
      <t>К</t>
    </r>
    <r>
      <rPr>
        <vertAlign val="subscript"/>
        <sz val="8"/>
        <color theme="1"/>
        <rFont val="Times New Roman"/>
        <family val="1"/>
        <charset val="204"/>
      </rPr>
      <t>мо</t>
    </r>
    <r>
      <rPr>
        <sz val="8"/>
        <color theme="1"/>
        <rFont val="Times New Roman"/>
        <family val="1"/>
        <charset val="204"/>
      </rPr>
      <t xml:space="preserve"> - количество работников муниципальных учреждений</t>
    </r>
  </si>
  <si>
    <t>чел.</t>
  </si>
  <si>
    <t>14.</t>
  </si>
  <si>
    <r>
      <t>ОП</t>
    </r>
    <r>
      <rPr>
        <vertAlign val="subscript"/>
        <sz val="8"/>
        <color theme="1"/>
        <rFont val="Times New Roman"/>
        <family val="1"/>
        <charset val="204"/>
      </rPr>
      <t>гвс.мо</t>
    </r>
    <r>
      <rPr>
        <sz val="8"/>
        <color theme="1"/>
        <rFont val="Times New Roman"/>
        <family val="1"/>
        <charset val="204"/>
      </rPr>
      <t xml:space="preserve"> - объем потребления горячей воды в муниципальных учреждениях</t>
    </r>
  </si>
  <si>
    <t>15.</t>
  </si>
  <si>
    <r>
      <t>ОП</t>
    </r>
    <r>
      <rPr>
        <vertAlign val="subscript"/>
        <sz val="8"/>
        <color theme="1"/>
        <rFont val="Times New Roman"/>
        <family val="1"/>
        <charset val="204"/>
      </rPr>
      <t>мо.тэ.мкд</t>
    </r>
    <r>
      <rPr>
        <sz val="8"/>
        <color theme="1"/>
        <rFont val="Times New Roman"/>
        <family val="1"/>
        <charset val="204"/>
      </rPr>
      <t xml:space="preserve"> - объем потребления (использования) тепловой энергии в многоквартирных домах, расположенных на территории муниципального образования</t>
    </r>
  </si>
  <si>
    <t>16.</t>
  </si>
  <si>
    <r>
      <t>ОП</t>
    </r>
    <r>
      <rPr>
        <vertAlign val="subscript"/>
        <sz val="8"/>
        <color theme="1"/>
        <rFont val="Times New Roman"/>
        <family val="1"/>
        <charset val="204"/>
      </rPr>
      <t>мо.мкд</t>
    </r>
    <r>
      <rPr>
        <sz val="8"/>
        <color theme="1"/>
        <rFont val="Times New Roman"/>
        <family val="1"/>
        <charset val="204"/>
      </rPr>
      <t xml:space="preserve"> - площадь многоквартирных домов на территории муниципального образования</t>
    </r>
  </si>
  <si>
    <t>17.</t>
  </si>
  <si>
    <r>
      <t>ОП</t>
    </r>
    <r>
      <rPr>
        <vertAlign val="subscript"/>
        <sz val="8"/>
        <color theme="1"/>
        <rFont val="Times New Roman"/>
        <family val="1"/>
        <charset val="204"/>
      </rPr>
      <t>мо.хвс.мкд</t>
    </r>
    <r>
      <rPr>
        <sz val="8"/>
        <color theme="1"/>
        <rFont val="Times New Roman"/>
        <family val="1"/>
        <charset val="204"/>
      </rPr>
      <t xml:space="preserve"> - объем потребления (использования) холодной воды в многоквартирных домах, расположенных на территории муниципального образования</t>
    </r>
  </si>
  <si>
    <t>18.</t>
  </si>
  <si>
    <r>
      <t>ОП</t>
    </r>
    <r>
      <rPr>
        <vertAlign val="subscript"/>
        <sz val="8"/>
        <color theme="1"/>
        <rFont val="Times New Roman"/>
        <family val="1"/>
        <charset val="204"/>
      </rPr>
      <t>мо.гвс.мкд</t>
    </r>
    <r>
      <rPr>
        <sz val="8"/>
        <color theme="1"/>
        <rFont val="Times New Roman"/>
        <family val="1"/>
        <charset val="204"/>
      </rPr>
      <t xml:space="preserve"> - объем потребления (использования) горячей воды в многоквартирных домах, расположенных на территории муниципального образования</t>
    </r>
  </si>
  <si>
    <t>19.</t>
  </si>
  <si>
    <r>
      <t>ОП</t>
    </r>
    <r>
      <rPr>
        <vertAlign val="subscript"/>
        <sz val="8"/>
        <color theme="1"/>
        <rFont val="Times New Roman"/>
        <family val="1"/>
        <charset val="204"/>
      </rPr>
      <t>мо.ээ.мкд</t>
    </r>
    <r>
      <rPr>
        <sz val="8"/>
        <color theme="1"/>
        <rFont val="Times New Roman"/>
        <family val="1"/>
        <charset val="204"/>
      </rPr>
      <t xml:space="preserve"> - объем потребления (использования) электрической энергии в многоквартирных домах, расположенных на территории муниципального образования</t>
    </r>
  </si>
  <si>
    <t>20.</t>
  </si>
  <si>
    <r>
      <t>ОП</t>
    </r>
    <r>
      <rPr>
        <vertAlign val="subscript"/>
        <sz val="8"/>
        <color theme="1"/>
        <rFont val="Times New Roman"/>
        <family val="1"/>
        <charset val="204"/>
      </rPr>
      <t>мо.сумм мкд</t>
    </r>
    <r>
      <rPr>
        <sz val="8"/>
        <color theme="1"/>
        <rFont val="Times New Roman"/>
        <family val="1"/>
        <charset val="204"/>
      </rPr>
      <t xml:space="preserve"> - суммарный объем потребления (использования) энергетических ресурсов в многоквартирных домах, расположенных на территории муниципального образования</t>
    </r>
  </si>
  <si>
    <t>т.у.т.</t>
  </si>
  <si>
    <t>21.</t>
  </si>
  <si>
    <r>
      <t>ОП</t>
    </r>
    <r>
      <rPr>
        <vertAlign val="subscript"/>
        <sz val="8"/>
        <color theme="1"/>
        <rFont val="Times New Roman"/>
        <family val="1"/>
        <charset val="204"/>
      </rPr>
      <t>мо.к.тэ</t>
    </r>
    <r>
      <rPr>
        <sz val="8"/>
        <color theme="1"/>
        <rFont val="Times New Roman"/>
        <family val="1"/>
        <charset val="204"/>
      </rPr>
      <t xml:space="preserve"> - объем потребления топлива на выработку тепловой энергии котельными на территории муниципального образования</t>
    </r>
  </si>
  <si>
    <t>22.</t>
  </si>
  <si>
    <r>
      <t>ОВ</t>
    </r>
    <r>
      <rPr>
        <vertAlign val="subscript"/>
        <sz val="8"/>
        <color theme="1"/>
        <rFont val="Times New Roman"/>
        <family val="1"/>
        <charset val="204"/>
      </rPr>
      <t>мо.к.тэ</t>
    </r>
    <r>
      <rPr>
        <sz val="8"/>
        <color theme="1"/>
        <rFont val="Times New Roman"/>
        <family val="1"/>
        <charset val="204"/>
      </rPr>
      <t xml:space="preserve"> - объем выработки тепловой энергии котельными на территории муниципального образования</t>
    </r>
  </si>
  <si>
    <t>25.</t>
  </si>
  <si>
    <r>
      <t>О</t>
    </r>
    <r>
      <rPr>
        <vertAlign val="subscript"/>
        <sz val="8"/>
        <color theme="1"/>
        <rFont val="Times New Roman"/>
        <family val="1"/>
        <charset val="204"/>
      </rPr>
      <t>мо.тэ.потери</t>
    </r>
    <r>
      <rPr>
        <sz val="8"/>
        <color theme="1"/>
        <rFont val="Times New Roman"/>
        <family val="1"/>
        <charset val="204"/>
      </rPr>
      <t xml:space="preserve"> - объем потерь тепловой энергии при ее передаче на территории муниципального образования</t>
    </r>
  </si>
  <si>
    <t>26.</t>
  </si>
  <si>
    <r>
      <t>ОП</t>
    </r>
    <r>
      <rPr>
        <vertAlign val="subscript"/>
        <sz val="8"/>
        <color theme="1"/>
        <rFont val="Times New Roman"/>
        <family val="1"/>
        <charset val="204"/>
      </rPr>
      <t>мо.тэ.общий</t>
    </r>
    <r>
      <rPr>
        <sz val="8"/>
        <color theme="1"/>
        <rFont val="Times New Roman"/>
        <family val="1"/>
        <charset val="204"/>
      </rPr>
      <t xml:space="preserve"> - общий объем передаваемой тепловой энергии на территории муниципального образования</t>
    </r>
  </si>
  <si>
    <t>27.</t>
  </si>
  <si>
    <r>
      <t>ОП</t>
    </r>
    <r>
      <rPr>
        <vertAlign val="subscript"/>
        <sz val="8"/>
        <color theme="1"/>
        <rFont val="Times New Roman"/>
        <family val="1"/>
        <charset val="204"/>
      </rPr>
      <t>мо.вс.передача</t>
    </r>
    <r>
      <rPr>
        <sz val="8"/>
        <color theme="1"/>
        <rFont val="Times New Roman"/>
        <family val="1"/>
        <charset val="204"/>
      </rPr>
      <t xml:space="preserve"> - объем потерь воды при ее передаче на территории муниципального образования</t>
    </r>
  </si>
  <si>
    <t>28.</t>
  </si>
  <si>
    <r>
      <t>ОП</t>
    </r>
    <r>
      <rPr>
        <vertAlign val="subscript"/>
        <sz val="8"/>
        <color theme="1"/>
        <rFont val="Times New Roman"/>
        <family val="1"/>
        <charset val="204"/>
      </rPr>
      <t>мо.ээ.передача.вс</t>
    </r>
    <r>
      <rPr>
        <sz val="8"/>
        <color theme="1"/>
        <rFont val="Times New Roman"/>
        <family val="1"/>
        <charset val="204"/>
      </rPr>
      <t xml:space="preserve"> - объем потребления электрической энергии для передачи воды в системах водоснабжения на территории муниципального образования</t>
    </r>
  </si>
  <si>
    <t>ООО "ТВС-Сервис"</t>
  </si>
  <si>
    <t>ООО"Комресурс"</t>
  </si>
  <si>
    <t>ООО "Бамсервис"</t>
  </si>
  <si>
    <t>ПАО ДЭК</t>
  </si>
  <si>
    <t xml:space="preserve">энергетической  эффективности на территории </t>
  </si>
  <si>
    <t>Верхнебуреинского муниципального района</t>
  </si>
  <si>
    <t>2011 - 2020 годы"</t>
  </si>
  <si>
    <t>ОБЩИЕ СВЕДЕНИЯ</t>
  </si>
  <si>
    <t>ДЛЯ РАСЧЕТА ЦЕЛЕВЫХ ПОКАЗАТЕЛЕЙ ДЛЯ МУНИЦИПАЛЬНОЙ ПРОГРАММЫ</t>
  </si>
  <si>
    <r>
      <t>Приложение N _</t>
    </r>
    <r>
      <rPr>
        <u/>
        <sz val="8"/>
        <color theme="1"/>
        <rFont val="Times New Roman"/>
        <family val="1"/>
        <charset val="204"/>
      </rPr>
      <t>2</t>
    </r>
    <r>
      <rPr>
        <sz val="8"/>
        <color theme="1"/>
        <rFont val="Times New Roman"/>
        <family val="1"/>
        <charset val="204"/>
      </rPr>
      <t>_</t>
    </r>
  </si>
  <si>
    <t>Величина по годам</t>
  </si>
  <si>
    <t>2011 г.</t>
  </si>
  <si>
    <t>2012 г.</t>
  </si>
  <si>
    <t>2013 г.</t>
  </si>
  <si>
    <t>2014 г.</t>
  </si>
  <si>
    <t>2015 г.</t>
  </si>
  <si>
    <t>2016 г.</t>
  </si>
  <si>
    <t>2017 г.</t>
  </si>
  <si>
    <t>2018 г.</t>
  </si>
  <si>
    <t>2019 г.</t>
  </si>
  <si>
    <t>2020 г.</t>
  </si>
  <si>
    <t>Общие целевые показатели в области энергосбережения и повышения энергетической эффективности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</si>
  <si>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муниципального образования</t>
  </si>
  <si>
    <r>
      <t>(Д</t>
    </r>
    <r>
      <rPr>
        <vertAlign val="subscript"/>
        <sz val="8"/>
        <color theme="1"/>
        <rFont val="Times New Roman"/>
        <family val="1"/>
        <charset val="204"/>
      </rPr>
      <t>мо.ээ</t>
    </r>
    <r>
      <rPr>
        <sz val="8"/>
        <color theme="1"/>
        <rFont val="Times New Roman"/>
        <family val="1"/>
        <charset val="204"/>
      </rPr>
      <t xml:space="preserve"> (ОП</t>
    </r>
    <r>
      <rPr>
        <vertAlign val="subscript"/>
        <sz val="8"/>
        <color theme="1"/>
        <rFont val="Times New Roman"/>
        <family val="1"/>
        <charset val="204"/>
      </rPr>
      <t>мо.ээ.учет</t>
    </r>
    <r>
      <rPr>
        <sz val="8"/>
        <color theme="1"/>
        <rFont val="Times New Roman"/>
        <family val="1"/>
        <charset val="204"/>
      </rPr>
      <t xml:space="preserve"> / ОП</t>
    </r>
    <r>
      <rPr>
        <vertAlign val="subscript"/>
        <sz val="8"/>
        <color theme="1"/>
        <rFont val="Times New Roman"/>
        <family val="1"/>
        <charset val="204"/>
      </rPr>
      <t>мо.ээ.общий</t>
    </r>
    <r>
      <rPr>
        <sz val="8"/>
        <color theme="1"/>
        <rFont val="Times New Roman"/>
        <family val="1"/>
        <charset val="204"/>
      </rPr>
      <t>) x 100%)</t>
    </r>
  </si>
  <si>
    <t>%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</si>
  <si>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муниципального образования</t>
  </si>
  <si>
    <r>
      <t>(Д</t>
    </r>
    <r>
      <rPr>
        <vertAlign val="subscript"/>
        <sz val="8"/>
        <color theme="1"/>
        <rFont val="Times New Roman"/>
        <family val="1"/>
        <charset val="204"/>
      </rPr>
      <t>мо.тэ</t>
    </r>
    <r>
      <rPr>
        <sz val="8"/>
        <color theme="1"/>
        <rFont val="Times New Roman"/>
        <family val="1"/>
        <charset val="204"/>
      </rPr>
      <t xml:space="preserve"> (ОП</t>
    </r>
    <r>
      <rPr>
        <vertAlign val="subscript"/>
        <sz val="8"/>
        <color theme="1"/>
        <rFont val="Times New Roman"/>
        <family val="1"/>
        <charset val="204"/>
      </rPr>
      <t>мо.тэ.учет</t>
    </r>
    <r>
      <rPr>
        <sz val="8"/>
        <color theme="1"/>
        <rFont val="Times New Roman"/>
        <family val="1"/>
        <charset val="204"/>
      </rPr>
      <t xml:space="preserve"> / ОП</t>
    </r>
    <r>
      <rPr>
        <vertAlign val="subscript"/>
        <sz val="8"/>
        <color theme="1"/>
        <rFont val="Times New Roman"/>
        <family val="1"/>
        <charset val="204"/>
      </rPr>
      <t>мо.тэ.общий</t>
    </r>
    <r>
      <rPr>
        <sz val="8"/>
        <color theme="1"/>
        <rFont val="Times New Roman"/>
        <family val="1"/>
        <charset val="204"/>
      </rPr>
      <t>) x 100%)</t>
    </r>
  </si>
  <si>
    <t>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</t>
  </si>
  <si>
    <r>
      <t>(Д</t>
    </r>
    <r>
      <rPr>
        <vertAlign val="subscript"/>
        <sz val="8"/>
        <color theme="1"/>
        <rFont val="Times New Roman"/>
        <family val="1"/>
        <charset val="204"/>
      </rPr>
      <t>мо.хвс</t>
    </r>
    <r>
      <rPr>
        <sz val="8"/>
        <color theme="1"/>
        <rFont val="Times New Roman"/>
        <family val="1"/>
        <charset val="204"/>
      </rPr>
      <t xml:space="preserve"> (ОП</t>
    </r>
    <r>
      <rPr>
        <vertAlign val="subscript"/>
        <sz val="8"/>
        <color theme="1"/>
        <rFont val="Times New Roman"/>
        <family val="1"/>
        <charset val="204"/>
      </rPr>
      <t>мо.хвс.учет</t>
    </r>
    <r>
      <rPr>
        <sz val="8"/>
        <color theme="1"/>
        <rFont val="Times New Roman"/>
        <family val="1"/>
        <charset val="204"/>
      </rPr>
      <t xml:space="preserve"> / ОП</t>
    </r>
    <r>
      <rPr>
        <vertAlign val="subscript"/>
        <sz val="8"/>
        <color theme="1"/>
        <rFont val="Times New Roman"/>
        <family val="1"/>
        <charset val="204"/>
      </rPr>
      <t>мо.хвс.общий</t>
    </r>
    <r>
      <rPr>
        <sz val="8"/>
        <color theme="1"/>
        <rFont val="Times New Roman"/>
        <family val="1"/>
        <charset val="204"/>
      </rPr>
      <t>) x 100%)</t>
    </r>
  </si>
  <si>
    <t>1.4.</t>
  </si>
  <si>
    <t>Доля объема горячей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</t>
  </si>
  <si>
    <r>
      <t>(Д</t>
    </r>
    <r>
      <rPr>
        <vertAlign val="subscript"/>
        <sz val="8"/>
        <color theme="1"/>
        <rFont val="Times New Roman"/>
        <family val="1"/>
        <charset val="204"/>
      </rPr>
      <t>мо.гвс</t>
    </r>
    <r>
      <rPr>
        <sz val="8"/>
        <color theme="1"/>
        <rFont val="Times New Roman"/>
        <family val="1"/>
        <charset val="204"/>
      </rPr>
      <t xml:space="preserve"> (ОП</t>
    </r>
    <r>
      <rPr>
        <vertAlign val="subscript"/>
        <sz val="8"/>
        <color theme="1"/>
        <rFont val="Times New Roman"/>
        <family val="1"/>
        <charset val="204"/>
      </rPr>
      <t>мо.гвс.учет</t>
    </r>
    <r>
      <rPr>
        <sz val="8"/>
        <color theme="1"/>
        <rFont val="Times New Roman"/>
        <family val="1"/>
        <charset val="204"/>
      </rPr>
      <t xml:space="preserve"> / ОП</t>
    </r>
    <r>
      <rPr>
        <vertAlign val="subscript"/>
        <sz val="8"/>
        <color theme="1"/>
        <rFont val="Times New Roman"/>
        <family val="1"/>
        <charset val="204"/>
      </rPr>
      <t>мо.гвс.общий</t>
    </r>
    <r>
      <rPr>
        <sz val="8"/>
        <color theme="1"/>
        <rFont val="Times New Roman"/>
        <family val="1"/>
        <charset val="204"/>
      </rPr>
      <t>) x 100%)</t>
    </r>
  </si>
  <si>
    <t>Целевые показатели в области энергосбережения и повышения энергетической эффективности в муниципальном секторе</t>
  </si>
  <si>
    <t>Удельный расход электрической энергии на снабжение муниципальных учреждений (в расчете на 1 кв. метр общей площади)</t>
  </si>
  <si>
    <r>
      <t>(У</t>
    </r>
    <r>
      <rPr>
        <vertAlign val="subscript"/>
        <sz val="8"/>
        <color theme="1"/>
        <rFont val="Times New Roman"/>
        <family val="1"/>
        <charset val="204"/>
      </rPr>
      <t>ээ.мо.</t>
    </r>
    <r>
      <rPr>
        <sz val="8"/>
        <color theme="1"/>
        <rFont val="Times New Roman"/>
        <family val="1"/>
        <charset val="204"/>
      </rPr>
      <t xml:space="preserve"> = ОП</t>
    </r>
    <r>
      <rPr>
        <vertAlign val="subscript"/>
        <sz val="8"/>
        <color theme="1"/>
        <rFont val="Times New Roman"/>
        <family val="1"/>
        <charset val="204"/>
      </rPr>
      <t>ээ.мо</t>
    </r>
    <r>
      <rPr>
        <sz val="8"/>
        <color theme="1"/>
        <rFont val="Times New Roman"/>
        <family val="1"/>
        <charset val="204"/>
      </rPr>
      <t xml:space="preserve"> / П</t>
    </r>
    <r>
      <rPr>
        <vertAlign val="subscript"/>
        <sz val="8"/>
        <color theme="1"/>
        <rFont val="Times New Roman"/>
        <family val="1"/>
        <charset val="204"/>
      </rPr>
      <t>мо</t>
    </r>
    <r>
      <rPr>
        <sz val="8"/>
        <color theme="1"/>
        <rFont val="Times New Roman"/>
        <family val="1"/>
        <charset val="204"/>
      </rPr>
      <t>)</t>
    </r>
  </si>
  <si>
    <t>кВт. ч/кв. м</t>
  </si>
  <si>
    <t>Удельный расход тепловой энергии на снабжение муниципальных учреждений (в расчете на 1 кв. метр общей площади)</t>
  </si>
  <si>
    <r>
      <t>(У</t>
    </r>
    <r>
      <rPr>
        <vertAlign val="subscript"/>
        <sz val="8"/>
        <color theme="1"/>
        <rFont val="Times New Roman"/>
        <family val="1"/>
        <charset val="204"/>
      </rPr>
      <t>тэ.мо</t>
    </r>
    <r>
      <rPr>
        <sz val="8"/>
        <color theme="1"/>
        <rFont val="Times New Roman"/>
        <family val="1"/>
        <charset val="204"/>
      </rPr>
      <t xml:space="preserve"> = ОП</t>
    </r>
    <r>
      <rPr>
        <vertAlign val="subscript"/>
        <sz val="8"/>
        <color theme="1"/>
        <rFont val="Times New Roman"/>
        <family val="1"/>
        <charset val="204"/>
      </rPr>
      <t>тэ.мо</t>
    </r>
    <r>
      <rPr>
        <sz val="8"/>
        <color theme="1"/>
        <rFont val="Times New Roman"/>
        <family val="1"/>
        <charset val="204"/>
      </rPr>
      <t xml:space="preserve"> / П</t>
    </r>
    <r>
      <rPr>
        <vertAlign val="subscript"/>
        <sz val="8"/>
        <color theme="1"/>
        <rFont val="Times New Roman"/>
        <family val="1"/>
        <charset val="204"/>
      </rPr>
      <t>мо</t>
    </r>
    <r>
      <rPr>
        <sz val="8"/>
        <color theme="1"/>
        <rFont val="Times New Roman"/>
        <family val="1"/>
        <charset val="204"/>
      </rPr>
      <t>)</t>
    </r>
  </si>
  <si>
    <t>Гкал/кв. м</t>
  </si>
  <si>
    <t>Удельный расход холодной воды на снабжение муниципальных учреждений (в расчете на 1 человека)</t>
  </si>
  <si>
    <r>
      <t>(У</t>
    </r>
    <r>
      <rPr>
        <vertAlign val="subscript"/>
        <sz val="8"/>
        <color theme="1"/>
        <rFont val="Times New Roman"/>
        <family val="1"/>
        <charset val="204"/>
      </rPr>
      <t>хвс.мо</t>
    </r>
    <r>
      <rPr>
        <sz val="8"/>
        <color theme="1"/>
        <rFont val="Times New Roman"/>
        <family val="1"/>
        <charset val="204"/>
      </rPr>
      <t xml:space="preserve"> = ОП</t>
    </r>
    <r>
      <rPr>
        <vertAlign val="subscript"/>
        <sz val="8"/>
        <color theme="1"/>
        <rFont val="Times New Roman"/>
        <family val="1"/>
        <charset val="204"/>
      </rPr>
      <t>хвс.мо</t>
    </r>
    <r>
      <rPr>
        <sz val="8"/>
        <color theme="1"/>
        <rFont val="Times New Roman"/>
        <family val="1"/>
        <charset val="204"/>
      </rPr>
      <t xml:space="preserve"> / К</t>
    </r>
    <r>
      <rPr>
        <vertAlign val="subscript"/>
        <sz val="8"/>
        <color theme="1"/>
        <rFont val="Times New Roman"/>
        <family val="1"/>
        <charset val="204"/>
      </rPr>
      <t>мо</t>
    </r>
    <r>
      <rPr>
        <sz val="8"/>
        <color theme="1"/>
        <rFont val="Times New Roman"/>
        <family val="1"/>
        <charset val="204"/>
      </rPr>
      <t>)</t>
    </r>
  </si>
  <si>
    <t>куб. м/чел.</t>
  </si>
  <si>
    <t>Удельный расход горячей воды на снабжение муниципальных учреждений (в расчете на 1 человека)</t>
  </si>
  <si>
    <r>
      <t>(У</t>
    </r>
    <r>
      <rPr>
        <vertAlign val="subscript"/>
        <sz val="8"/>
        <color theme="1"/>
        <rFont val="Times New Roman"/>
        <family val="1"/>
        <charset val="204"/>
      </rPr>
      <t>гвс.мо</t>
    </r>
    <r>
      <rPr>
        <sz val="8"/>
        <color theme="1"/>
        <rFont val="Times New Roman"/>
        <family val="1"/>
        <charset val="204"/>
      </rPr>
      <t xml:space="preserve"> = ОП</t>
    </r>
    <r>
      <rPr>
        <vertAlign val="subscript"/>
        <sz val="8"/>
        <color theme="1"/>
        <rFont val="Times New Roman"/>
        <family val="1"/>
        <charset val="204"/>
      </rPr>
      <t>гвс.мо</t>
    </r>
    <r>
      <rPr>
        <sz val="8"/>
        <color theme="1"/>
        <rFont val="Times New Roman"/>
        <family val="1"/>
        <charset val="204"/>
      </rPr>
      <t xml:space="preserve"> / К</t>
    </r>
    <r>
      <rPr>
        <vertAlign val="subscript"/>
        <sz val="8"/>
        <color theme="1"/>
        <rFont val="Times New Roman"/>
        <family val="1"/>
        <charset val="204"/>
      </rPr>
      <t>мо</t>
    </r>
    <r>
      <rPr>
        <sz val="8"/>
        <color theme="1"/>
        <rFont val="Times New Roman"/>
        <family val="1"/>
        <charset val="204"/>
      </rPr>
      <t>)</t>
    </r>
  </si>
  <si>
    <t>Целевые показатели в области энергосбережения и повышения энергетической эффективности в жилищном фонде</t>
  </si>
  <si>
    <t>Удельный расход тепловой энергии в многоквартирных домах (в расчете на 1 кв. метр общей площади)</t>
  </si>
  <si>
    <t>Удельный расход электрической энергии в многоквартирных домах (в расчете на 1 кв. метр общей площади)</t>
  </si>
  <si>
    <t>Удельный суммарный расход энергетических ресурсов в многоквартирных домах</t>
  </si>
  <si>
    <t>т.у.т./кв. м</t>
  </si>
  <si>
    <t>Целевые показатели в области энергосбережения и повышения энергетической эффективности в системах коммунальной инфраструктуры</t>
  </si>
  <si>
    <t>4.2.</t>
  </si>
  <si>
    <t>Удельный расход топлива на выработку тепловой энергии на котельных</t>
  </si>
  <si>
    <r>
      <t>(У</t>
    </r>
    <r>
      <rPr>
        <vertAlign val="subscript"/>
        <sz val="8"/>
        <color theme="1"/>
        <rFont val="Times New Roman"/>
        <family val="1"/>
        <charset val="204"/>
      </rPr>
      <t>мо.к.тэ</t>
    </r>
    <r>
      <rPr>
        <sz val="8"/>
        <color theme="1"/>
        <rFont val="Times New Roman"/>
        <family val="1"/>
        <charset val="204"/>
      </rPr>
      <t xml:space="preserve"> = ОП</t>
    </r>
    <r>
      <rPr>
        <vertAlign val="subscript"/>
        <sz val="8"/>
        <color theme="1"/>
        <rFont val="Times New Roman"/>
        <family val="1"/>
        <charset val="204"/>
      </rPr>
      <t>мо.к.тэ</t>
    </r>
    <r>
      <rPr>
        <sz val="8"/>
        <color theme="1"/>
        <rFont val="Times New Roman"/>
        <family val="1"/>
        <charset val="204"/>
      </rPr>
      <t xml:space="preserve"> / ОВ</t>
    </r>
    <r>
      <rPr>
        <vertAlign val="subscript"/>
        <sz val="8"/>
        <color theme="1"/>
        <rFont val="Times New Roman"/>
        <family val="1"/>
        <charset val="204"/>
      </rPr>
      <t>мо.к.тэ</t>
    </r>
    <r>
      <rPr>
        <sz val="8"/>
        <color theme="1"/>
        <rFont val="Times New Roman"/>
        <family val="1"/>
        <charset val="204"/>
      </rPr>
      <t>)</t>
    </r>
  </si>
  <si>
    <t>т.у.т./Гкал</t>
  </si>
  <si>
    <t>4.4.</t>
  </si>
  <si>
    <t>Доля потерь тепловой энергии при ее передаче в общем объеме переданной тепловой энергии</t>
  </si>
  <si>
    <r>
      <t>(Д</t>
    </r>
    <r>
      <rPr>
        <vertAlign val="subscript"/>
        <sz val="8"/>
        <color theme="1"/>
        <rFont val="Times New Roman"/>
        <family val="1"/>
        <charset val="204"/>
      </rPr>
      <t>мо.тэ.потери</t>
    </r>
    <r>
      <rPr>
        <sz val="8"/>
        <color theme="1"/>
        <rFont val="Times New Roman"/>
        <family val="1"/>
        <charset val="204"/>
      </rPr>
      <t xml:space="preserve"> = О</t>
    </r>
    <r>
      <rPr>
        <vertAlign val="subscript"/>
        <sz val="8"/>
        <color theme="1"/>
        <rFont val="Times New Roman"/>
        <family val="1"/>
        <charset val="204"/>
      </rPr>
      <t>мо.тэ.потери</t>
    </r>
    <r>
      <rPr>
        <sz val="8"/>
        <color theme="1"/>
        <rFont val="Times New Roman"/>
        <family val="1"/>
        <charset val="204"/>
      </rPr>
      <t xml:space="preserve"> / ОП</t>
    </r>
    <r>
      <rPr>
        <vertAlign val="subscript"/>
        <sz val="8"/>
        <color theme="1"/>
        <rFont val="Times New Roman"/>
        <family val="1"/>
        <charset val="204"/>
      </rPr>
      <t>мо.тэ.общий</t>
    </r>
    <r>
      <rPr>
        <sz val="8"/>
        <color theme="1"/>
        <rFont val="Times New Roman"/>
        <family val="1"/>
        <charset val="204"/>
      </rPr>
      <t>) x 100%</t>
    </r>
  </si>
  <si>
    <t>4.5.</t>
  </si>
  <si>
    <t>Доля потерь воды при ее передаче в общем объеме переданной воды</t>
  </si>
  <si>
    <r>
      <t>(Д</t>
    </r>
    <r>
      <rPr>
        <vertAlign val="subscript"/>
        <sz val="8"/>
        <color theme="1"/>
        <rFont val="Times New Roman"/>
        <family val="1"/>
        <charset val="204"/>
      </rPr>
      <t>мо.вс.потери</t>
    </r>
    <r>
      <rPr>
        <sz val="8"/>
        <color theme="1"/>
        <rFont val="Times New Roman"/>
        <family val="1"/>
        <charset val="204"/>
      </rPr>
      <t xml:space="preserve"> = (ОП</t>
    </r>
    <r>
      <rPr>
        <vertAlign val="subscript"/>
        <sz val="8"/>
        <color theme="1"/>
        <rFont val="Times New Roman"/>
        <family val="1"/>
        <charset val="204"/>
      </rPr>
      <t>мо.вс.передача</t>
    </r>
    <r>
      <rPr>
        <sz val="8"/>
        <color theme="1"/>
        <rFont val="Times New Roman"/>
        <family val="1"/>
        <charset val="204"/>
      </rPr>
      <t xml:space="preserve"> / (ОП</t>
    </r>
    <r>
      <rPr>
        <vertAlign val="subscript"/>
        <sz val="8"/>
        <color theme="1"/>
        <rFont val="Times New Roman"/>
        <family val="1"/>
        <charset val="204"/>
      </rPr>
      <t>мо.гвс.общий</t>
    </r>
    <r>
      <rPr>
        <sz val="8"/>
        <color theme="1"/>
        <rFont val="Times New Roman"/>
        <family val="1"/>
        <charset val="204"/>
      </rPr>
      <t xml:space="preserve"> + ОП</t>
    </r>
    <r>
      <rPr>
        <vertAlign val="subscript"/>
        <sz val="8"/>
        <color theme="1"/>
        <rFont val="Times New Roman"/>
        <family val="1"/>
        <charset val="204"/>
      </rPr>
      <t>мо.хвс.общий</t>
    </r>
    <r>
      <rPr>
        <sz val="8"/>
        <color theme="1"/>
        <rFont val="Times New Roman"/>
        <family val="1"/>
        <charset val="204"/>
      </rPr>
      <t xml:space="preserve"> + ОП</t>
    </r>
    <r>
      <rPr>
        <vertAlign val="subscript"/>
        <sz val="8"/>
        <color theme="1"/>
        <rFont val="Times New Roman"/>
        <family val="1"/>
        <charset val="204"/>
      </rPr>
      <t>мо.вс.передача</t>
    </r>
    <r>
      <rPr>
        <sz val="8"/>
        <color theme="1"/>
        <rFont val="Times New Roman"/>
        <family val="1"/>
        <charset val="204"/>
      </rPr>
      <t>)) x 100%)</t>
    </r>
  </si>
  <si>
    <t>НА ТЕРРИТОРИИИ ВЕРХНЕБУРЕИНСКОГО МУНИЦИПАЛЬНОГО РАЙОНА НА 2011 - 2020 ГОДЫ"</t>
  </si>
  <si>
    <r>
      <t>Приложение N _</t>
    </r>
    <r>
      <rPr>
        <u/>
        <sz val="8"/>
        <color theme="1"/>
        <rFont val="Times New Roman"/>
        <family val="1"/>
        <charset val="204"/>
      </rPr>
      <t>3</t>
    </r>
    <r>
      <rPr>
        <sz val="8"/>
        <color theme="1"/>
        <rFont val="Times New Roman"/>
        <family val="1"/>
        <charset val="204"/>
      </rPr>
      <t>_</t>
    </r>
  </si>
  <si>
    <t>Справочно: 1 Гкал=0,1486 т.у.т. ; 1000 кВт.ч.=0,3445 т.у.т</t>
  </si>
  <si>
    <r>
      <t>(У</t>
    </r>
    <r>
      <rPr>
        <vertAlign val="subscript"/>
        <sz val="8"/>
        <color theme="1"/>
        <rFont val="Times New Roman"/>
        <family val="1"/>
        <charset val="204"/>
      </rPr>
      <t>мо.тэ.мкд</t>
    </r>
    <r>
      <rPr>
        <sz val="8"/>
        <color theme="1"/>
        <rFont val="Times New Roman"/>
        <family val="1"/>
        <charset val="204"/>
      </rPr>
      <t xml:space="preserve"> = ОП</t>
    </r>
    <r>
      <rPr>
        <vertAlign val="subscript"/>
        <sz val="8"/>
        <color theme="1"/>
        <rFont val="Times New Roman"/>
        <family val="1"/>
        <charset val="204"/>
      </rPr>
      <t>мо.тэ.мкд</t>
    </r>
    <r>
      <rPr>
        <sz val="8"/>
        <color theme="1"/>
        <rFont val="Times New Roman"/>
        <family val="1"/>
        <charset val="204"/>
      </rPr>
      <t xml:space="preserve"> / ОП</t>
    </r>
    <r>
      <rPr>
        <vertAlign val="subscript"/>
        <sz val="8"/>
        <color theme="1"/>
        <rFont val="Times New Roman"/>
        <family val="1"/>
        <charset val="204"/>
      </rPr>
      <t>мо.мкд</t>
    </r>
    <r>
      <rPr>
        <sz val="8"/>
        <color theme="1"/>
        <rFont val="Times New Roman"/>
        <family val="1"/>
        <charset val="204"/>
      </rPr>
      <t>)</t>
    </r>
  </si>
  <si>
    <r>
      <t>(У</t>
    </r>
    <r>
      <rPr>
        <vertAlign val="subscript"/>
        <sz val="8"/>
        <color theme="1"/>
        <rFont val="Times New Roman"/>
        <family val="1"/>
        <charset val="204"/>
      </rPr>
      <t>мо.ээ.мкд</t>
    </r>
    <r>
      <rPr>
        <sz val="8"/>
        <color theme="1"/>
        <rFont val="Times New Roman"/>
        <family val="1"/>
        <charset val="204"/>
      </rPr>
      <t xml:space="preserve"> = ОП</t>
    </r>
    <r>
      <rPr>
        <vertAlign val="subscript"/>
        <sz val="8"/>
        <color theme="1"/>
        <rFont val="Times New Roman"/>
        <family val="1"/>
        <charset val="204"/>
      </rPr>
      <t>мо.ээ.мкд</t>
    </r>
    <r>
      <rPr>
        <sz val="8"/>
        <color theme="1"/>
        <rFont val="Times New Roman"/>
        <family val="1"/>
        <charset val="204"/>
      </rPr>
      <t xml:space="preserve"> /ОП</t>
    </r>
    <r>
      <rPr>
        <vertAlign val="subscript"/>
        <sz val="8"/>
        <color theme="1"/>
        <rFont val="Times New Roman"/>
        <family val="1"/>
        <charset val="204"/>
      </rPr>
      <t>мо.мкд</t>
    </r>
    <r>
      <rPr>
        <sz val="8"/>
        <color theme="1"/>
        <rFont val="Times New Roman"/>
        <family val="1"/>
        <charset val="204"/>
      </rPr>
      <t>)</t>
    </r>
  </si>
  <si>
    <r>
      <t>(У</t>
    </r>
    <r>
      <rPr>
        <vertAlign val="subscript"/>
        <sz val="8"/>
        <color theme="1"/>
        <rFont val="Times New Roman"/>
        <family val="1"/>
        <charset val="204"/>
      </rPr>
      <t>мо.сумм.мкд</t>
    </r>
    <r>
      <rPr>
        <sz val="8"/>
        <color theme="1"/>
        <rFont val="Times New Roman"/>
        <family val="1"/>
        <charset val="204"/>
      </rPr>
      <t xml:space="preserve"> = ОП</t>
    </r>
    <r>
      <rPr>
        <vertAlign val="subscript"/>
        <sz val="8"/>
        <color theme="1"/>
        <rFont val="Times New Roman"/>
        <family val="1"/>
        <charset val="204"/>
      </rPr>
      <t>мо.сумм.мкд</t>
    </r>
    <r>
      <rPr>
        <sz val="8"/>
        <color theme="1"/>
        <rFont val="Times New Roman"/>
        <family val="1"/>
        <charset val="204"/>
      </rPr>
      <t xml:space="preserve"> / ОП</t>
    </r>
    <r>
      <rPr>
        <vertAlign val="subscript"/>
        <sz val="8"/>
        <color theme="1"/>
        <rFont val="Times New Roman"/>
        <family val="1"/>
        <charset val="204"/>
      </rPr>
      <t>мо.мкд</t>
    </r>
    <r>
      <rPr>
        <sz val="8"/>
        <color theme="1"/>
        <rFont val="Times New Roman"/>
        <family val="1"/>
        <charset val="204"/>
      </rPr>
      <t>)</t>
    </r>
  </si>
  <si>
    <t>тырма</t>
  </si>
  <si>
    <t>бам</t>
  </si>
  <si>
    <t>комрес</t>
  </si>
  <si>
    <t>РЕСУРСНОЕ ОБЕСПЕЧЕНИЕ</t>
  </si>
  <si>
    <t>реализации муниципальной программы "Энергосбережение и повышение энергетической эффективности</t>
  </si>
  <si>
    <t>на территории Верхнебуреинского муниципального района на 2011-2020 годы"</t>
  </si>
  <si>
    <t>СВЕДЕНИЯ</t>
  </si>
  <si>
    <t>о показателях (индикаторах) муниципальной программы</t>
  </si>
  <si>
    <t xml:space="preserve"> "Энергосбережение и повышение энергетической эффективности</t>
  </si>
  <si>
    <t>Источник информации</t>
  </si>
  <si>
    <t>Название показателя (индикатора)</t>
  </si>
  <si>
    <t>РСО</t>
  </si>
  <si>
    <r>
      <t>Приложение N _</t>
    </r>
    <r>
      <rPr>
        <u/>
        <sz val="8"/>
        <color theme="1"/>
        <rFont val="Times New Roman"/>
        <family val="1"/>
        <charset val="204"/>
      </rPr>
      <t>4</t>
    </r>
    <r>
      <rPr>
        <sz val="8"/>
        <color theme="1"/>
        <rFont val="Times New Roman"/>
        <family val="1"/>
        <charset val="204"/>
      </rPr>
      <t>_</t>
    </r>
  </si>
  <si>
    <t>Управление образование, отдел культуры администрации района</t>
  </si>
  <si>
    <t>Управление образования, отдел культуры администрации района</t>
  </si>
  <si>
    <r>
      <t>Приложение N _</t>
    </r>
    <r>
      <rPr>
        <u/>
        <sz val="8"/>
        <color theme="1"/>
        <rFont val="Times New Roman"/>
        <family val="1"/>
        <charset val="204"/>
      </rPr>
      <t>2</t>
    </r>
    <r>
      <rPr>
        <sz val="8"/>
        <color theme="1"/>
        <rFont val="Times New Roman"/>
        <family val="1"/>
        <charset val="204"/>
      </rPr>
      <t>__</t>
    </r>
  </si>
  <si>
    <t>Наименование основного мероприятия</t>
  </si>
  <si>
    <t xml:space="preserve">Срок реализации </t>
  </si>
  <si>
    <t>Ответственный исполнитель</t>
  </si>
  <si>
    <t>Примечание</t>
  </si>
  <si>
    <t>основных мероприятий муниципальной программы "Энергосбережение и повышение энергетической эффективности</t>
  </si>
  <si>
    <t>Отдел жилищно-коммунального хозяйства и энергетики администрации района, РСО (по согласованию)</t>
  </si>
  <si>
    <t>№п/п</t>
  </si>
  <si>
    <t>Вид проекта муниципального нормативного правового акта</t>
  </si>
  <si>
    <t>Основные положения проекта нормативного правового акта</t>
  </si>
  <si>
    <t>Ответственный исполнитель, соисполнитель</t>
  </si>
  <si>
    <t>Ожидаемые сроки принятия</t>
  </si>
  <si>
    <t>Постановление Администрации Верхнебуреинского  муниципального района</t>
  </si>
  <si>
    <t>Отдел жилищно-коммунального хозяйства и энергетики.</t>
  </si>
  <si>
    <t>В течение срока реализации программы по мере необходимости</t>
  </si>
  <si>
    <t xml:space="preserve">об основных мерах правового регулирования в сфере реализации </t>
  </si>
  <si>
    <t>муниципальной программы "Энергосбережение и повышение энергетической эффективности</t>
  </si>
  <si>
    <t xml:space="preserve"> Энергосбережение и повышение энергетической эффективности в муниципальном секторе</t>
  </si>
  <si>
    <t>Энергосбережение и повышение энергетической эффективности в жилищном фонде</t>
  </si>
  <si>
    <t>Энергосбережение и повышение энергетической эффективности в муниципальном секторе</t>
  </si>
  <si>
    <t>Энергосбережение и повышению энергетической эффективности в системах коммунальной инфраструктуры</t>
  </si>
  <si>
    <t>Отдел жилищно-коммунального хозяйства и энергетики, управление образования администрации района</t>
  </si>
  <si>
    <t>Отдел жилищно-коммунального хозяйства и энергетики, отдел культуры администрации района</t>
  </si>
  <si>
    <t>2.1.1.</t>
  </si>
  <si>
    <t>2.1.3.</t>
  </si>
  <si>
    <t>2.1.2.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</si>
  <si>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</si>
  <si>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</si>
  <si>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</si>
  <si>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</si>
  <si>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</si>
  <si>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</si>
  <si>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</si>
  <si>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</si>
  <si>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</si>
  <si>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Отдел жилищно-коммунального хозяйства и энергетики, городские и сельские поселения района, управляющие компании, ТСЖ (по согласованию)</t>
  </si>
  <si>
    <t>Энергосбережение и повышение энергетической эффективности в системах коммунальной инфраструктуры</t>
  </si>
  <si>
    <t>3.1.1.</t>
  </si>
  <si>
    <t>3.1.2.</t>
  </si>
  <si>
    <t>3.1.3.</t>
  </si>
  <si>
    <t>3.1.4.</t>
  </si>
  <si>
    <t>3.1.5.</t>
  </si>
  <si>
    <t>3.1.6.</t>
  </si>
  <si>
    <t>3.1.7.</t>
  </si>
  <si>
    <t>за счет средств районного бюджета</t>
  </si>
  <si>
    <t>ПРОГНОЗНАЯ (СПРАВОЧНАЯ) ОЦЕНКА</t>
  </si>
  <si>
    <t>Источники финансирования</t>
  </si>
  <si>
    <t>Оценка расходов по годам (тыс. рублей)</t>
  </si>
  <si>
    <t>Всего</t>
  </si>
  <si>
    <t>Федеральный бюджет</t>
  </si>
  <si>
    <t>Краевой бюджет</t>
  </si>
  <si>
    <t>Внебюджетные средства</t>
  </si>
  <si>
    <r>
      <t>Приложение N _</t>
    </r>
    <r>
      <rPr>
        <u/>
        <sz val="8"/>
        <color theme="1"/>
        <rFont val="Times New Roman"/>
        <family val="1"/>
        <charset val="204"/>
      </rPr>
      <t>5</t>
    </r>
    <r>
      <rPr>
        <sz val="8"/>
        <color theme="1"/>
        <rFont val="Times New Roman"/>
        <family val="1"/>
        <charset val="204"/>
      </rPr>
      <t>_</t>
    </r>
  </si>
  <si>
    <t>на реализацию целей муниципальной программы "Энергосбережение и повышение энергетической эффективности</t>
  </si>
  <si>
    <t>2017 год</t>
  </si>
  <si>
    <t>2018 год</t>
  </si>
  <si>
    <t>2019 год</t>
  </si>
  <si>
    <t>Районный бюджет</t>
  </si>
  <si>
    <t>на территории Верхнебуреинского муниципального района на 2017-2020 годы"</t>
  </si>
  <si>
    <t>2017-2020</t>
  </si>
  <si>
    <t>2017- 2020 годы"</t>
  </si>
  <si>
    <t>2017 - 2020 годы"</t>
  </si>
  <si>
    <t>Внесение изменений в муниципальную программу "Энергосбережение и повышение энергетической эффективности на территории Верхнебуреинского муниципального района на 2017-2020 годы"</t>
  </si>
  <si>
    <t xml:space="preserve"> ВЕРХНЕБУРЕИНСКОГО МУНИЦИПАЛЬНОГО РАЙОНА НА 2017 - 2020 ГОДЫ"</t>
  </si>
  <si>
    <t xml:space="preserve"> Верхнебуреинского муниципального района на 2017-2020 годы"</t>
  </si>
  <si>
    <t xml:space="preserve"> Верхнебуреинского муниципального района на 2017-2020 годы"  за счет средств районного бюджета</t>
  </si>
  <si>
    <t xml:space="preserve">"Энергосбережение и повышение энергетической </t>
  </si>
  <si>
    <t xml:space="preserve"> эффективности  энергетической  эффективности  </t>
  </si>
  <si>
    <t>эффективности Верхнебуреинского муниципального</t>
  </si>
  <si>
    <t xml:space="preserve"> района на 2017- 2020 годы"</t>
  </si>
  <si>
    <t>Верхнебуреинского муниципального района на 2017-2020 годы"</t>
  </si>
  <si>
    <t>"Энергосбережение и повышение энергетической</t>
  </si>
  <si>
    <t xml:space="preserve">  эффективности Верхнебуреинского муниципального  </t>
  </si>
  <si>
    <t>районана 2017 - 2020 годы"</t>
  </si>
  <si>
    <t xml:space="preserve"> эффективности Верхнебуреинского муниципального </t>
  </si>
  <si>
    <t>2020 год</t>
  </si>
  <si>
    <r>
      <t>Приложение N _</t>
    </r>
    <r>
      <rPr>
        <u/>
        <sz val="8"/>
        <color theme="1"/>
        <rFont val="Times New Roman"/>
        <family val="1"/>
        <charset val="204"/>
      </rPr>
      <t>6</t>
    </r>
    <r>
      <rPr>
        <sz val="8"/>
        <color theme="1"/>
        <rFont val="Times New Roman"/>
        <family val="1"/>
        <charset val="204"/>
      </rPr>
      <t>__</t>
    </r>
  </si>
  <si>
    <t>Энергосбережение и повышение энергетической эффективности в жилищном фонде (находящимся в муниципальной собственности района)</t>
  </si>
  <si>
    <t>Целевые показатели в области энергосбережения и повышения энергетической эффективности в жилищном фонде (находящимся в муниципальной собственности района)</t>
  </si>
  <si>
    <t>Отдел жилищно-коммунального хозяйства и энергетики, муниципальное казенное учреждение "Административно-хозяйственная часть"</t>
  </si>
  <si>
    <t>расходов федерального бюджета, краевого бюджета, бюджетов муниципальных образований края и внебюджетных средств</t>
  </si>
  <si>
    <t>Наименованиеосновных мероприятий</t>
  </si>
  <si>
    <t>Итого по муниципальному сектору:</t>
  </si>
  <si>
    <t>Итого по жилищному фонду:</t>
  </si>
  <si>
    <t>Итого по коммунальной инфраструктуре:</t>
  </si>
  <si>
    <t>Итого по Программе:</t>
  </si>
  <si>
    <r>
      <t>Приложение N _</t>
    </r>
    <r>
      <rPr>
        <u/>
        <sz val="8"/>
        <color theme="1"/>
        <rFont val="Times New Roman"/>
        <family val="1"/>
        <charset val="204"/>
      </rPr>
      <t>1</t>
    </r>
    <r>
      <rPr>
        <sz val="8"/>
        <color theme="1"/>
        <rFont val="Times New Roman"/>
        <family val="1"/>
        <charset val="204"/>
      </rPr>
      <t>_</t>
    </r>
  </si>
  <si>
    <r>
      <t>Приложение N _</t>
    </r>
    <r>
      <rPr>
        <u/>
        <sz val="8"/>
        <color theme="1"/>
        <rFont val="Times New Roman"/>
        <family val="1"/>
        <charset val="204"/>
      </rPr>
      <t>3</t>
    </r>
    <r>
      <rPr>
        <sz val="8"/>
        <color theme="1"/>
        <rFont val="Times New Roman"/>
        <family val="1"/>
        <charset val="204"/>
      </rPr>
      <t>__</t>
    </r>
  </si>
  <si>
    <r>
      <t>Приложение N _</t>
    </r>
    <r>
      <rPr>
        <u/>
        <sz val="8"/>
        <color theme="1"/>
        <rFont val="Times New Roman"/>
        <family val="1"/>
        <charset val="204"/>
      </rPr>
      <t>4</t>
    </r>
    <r>
      <rPr>
        <sz val="8"/>
        <color theme="1"/>
        <rFont val="Times New Roman"/>
        <family val="1"/>
        <charset val="204"/>
      </rPr>
      <t>__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</si>
</sst>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vertAlign val="subscript"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66CC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/>
    </xf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justify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wrapText="1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justify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2" fillId="4" borderId="1" xfId="0" applyFont="1" applyFill="1" applyBorder="1" applyAlignment="1">
      <alignment horizontal="justify" vertic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justify" wrapText="1"/>
    </xf>
    <xf numFmtId="0" fontId="2" fillId="5" borderId="1" xfId="0" applyFont="1" applyFill="1" applyBorder="1" applyAlignment="1">
      <alignment horizont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justify" wrapText="1"/>
    </xf>
    <xf numFmtId="0" fontId="2" fillId="3" borderId="1" xfId="0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justify" wrapText="1"/>
    </xf>
    <xf numFmtId="0" fontId="2" fillId="6" borderId="1" xfId="0" applyFont="1" applyFill="1" applyBorder="1" applyAlignment="1">
      <alignment horizont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0" fontId="2" fillId="6" borderId="5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justify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right" wrapText="1"/>
    </xf>
    <xf numFmtId="0" fontId="10" fillId="0" borderId="1" xfId="0" applyFont="1" applyBorder="1" applyAlignment="1">
      <alignment horizontal="right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8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wrapText="1"/>
    </xf>
    <xf numFmtId="16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164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vertical="top" wrapText="1"/>
    </xf>
    <xf numFmtId="0" fontId="8" fillId="0" borderId="5" xfId="0" applyFont="1" applyBorder="1" applyAlignment="1">
      <alignment wrapText="1"/>
    </xf>
    <xf numFmtId="0" fontId="8" fillId="0" borderId="1" xfId="0" applyFont="1" applyBorder="1" applyAlignment="1">
      <alignment horizontal="center" vertical="top" wrapText="1"/>
    </xf>
    <xf numFmtId="0" fontId="8" fillId="0" borderId="5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1" fillId="0" borderId="0" xfId="0" applyFont="1"/>
    <xf numFmtId="0" fontId="2" fillId="0" borderId="0" xfId="0" applyFont="1" applyAlignment="1"/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8" fillId="0" borderId="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8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0" fontId="11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0" fillId="0" borderId="0" xfId="0" applyFont="1" applyAlignment="1">
      <alignment horizontal="center"/>
    </xf>
    <xf numFmtId="0" fontId="3" fillId="0" borderId="18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12" fillId="0" borderId="6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/>
    <xf numFmtId="0" fontId="6" fillId="0" borderId="1" xfId="0" applyFont="1" applyBorder="1"/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14" fontId="12" fillId="0" borderId="5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14" fontId="12" fillId="0" borderId="13" xfId="0" applyNumberFormat="1" applyFont="1" applyBorder="1" applyAlignment="1">
      <alignment horizontal="center" vertical="center" wrapText="1"/>
    </xf>
    <xf numFmtId="14" fontId="12" fillId="0" borderId="14" xfId="0" applyNumberFormat="1" applyFont="1" applyBorder="1" applyAlignment="1">
      <alignment horizontal="center" vertical="center" wrapText="1"/>
    </xf>
    <xf numFmtId="14" fontId="12" fillId="0" borderId="15" xfId="0" applyNumberFormat="1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  <xf numFmtId="14" fontId="6" fillId="0" borderId="12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164" fontId="8" fillId="0" borderId="0" xfId="0" applyNumberFormat="1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 wrapText="1"/>
    </xf>
    <xf numFmtId="164" fontId="12" fillId="0" borderId="6" xfId="0" applyNumberFormat="1" applyFont="1" applyBorder="1" applyAlignment="1">
      <alignment horizontal="center" vertical="center"/>
    </xf>
    <xf numFmtId="14" fontId="12" fillId="0" borderId="7" xfId="0" applyNumberFormat="1" applyFont="1" applyBorder="1" applyAlignment="1">
      <alignment horizontal="center" vertical="center" wrapText="1"/>
    </xf>
    <xf numFmtId="14" fontId="12" fillId="0" borderId="6" xfId="0" applyNumberFormat="1" applyFont="1" applyBorder="1" applyAlignment="1">
      <alignment horizontal="center" vertical="center" wrapText="1"/>
    </xf>
    <xf numFmtId="0" fontId="0" fillId="0" borderId="0" xfId="0" applyBorder="1"/>
    <xf numFmtId="0" fontId="8" fillId="0" borderId="6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  <color rgb="FF66CCFF"/>
      <color rgb="FFFF6699"/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3"/>
  <sheetViews>
    <sheetView topLeftCell="A55" workbookViewId="0">
      <selection activeCell="D61" sqref="D61"/>
    </sheetView>
  </sheetViews>
  <sheetFormatPr defaultRowHeight="14.4"/>
  <cols>
    <col min="1" max="1" width="5.33203125" bestFit="1" customWidth="1"/>
    <col min="2" max="2" width="27.109375" customWidth="1"/>
    <col min="3" max="3" width="16.88671875" customWidth="1"/>
    <col min="4" max="4" width="10.109375" bestFit="1" customWidth="1"/>
    <col min="11" max="11" width="9.88671875" customWidth="1"/>
    <col min="12" max="13" width="9.44140625" bestFit="1" customWidth="1"/>
    <col min="15" max="15" width="26.77734375" customWidth="1"/>
  </cols>
  <sheetData>
    <row r="1" spans="1:15">
      <c r="A1" s="123" t="s">
        <v>243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</row>
    <row r="2" spans="1:15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</row>
    <row r="3" spans="1:15">
      <c r="A3" s="123" t="s">
        <v>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</row>
    <row r="4" spans="1:15">
      <c r="A4" s="123" t="s">
        <v>2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</row>
    <row r="5" spans="1:15">
      <c r="A5" s="123" t="s">
        <v>3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</row>
    <row r="6" spans="1:15">
      <c r="A6" s="123" t="s">
        <v>303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</row>
    <row r="7" spans="1:15" ht="15.6">
      <c r="A7" s="128" t="s">
        <v>231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</row>
    <row r="8" spans="1:15" ht="15.6">
      <c r="A8" s="128" t="s">
        <v>232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</row>
    <row r="9" spans="1:15" ht="15.6">
      <c r="A9" s="128" t="s">
        <v>301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</row>
    <row r="10" spans="1:15" ht="15.6">
      <c r="A10" s="128" t="s">
        <v>287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</row>
    <row r="11" spans="1:15" ht="33" customHeight="1">
      <c r="A11" s="124" t="s">
        <v>6</v>
      </c>
      <c r="B11" s="120" t="s">
        <v>7</v>
      </c>
      <c r="C11" s="120" t="s">
        <v>8</v>
      </c>
      <c r="D11" s="71" t="s">
        <v>9</v>
      </c>
      <c r="E11" s="110" t="s">
        <v>10</v>
      </c>
      <c r="F11" s="110"/>
      <c r="G11" s="110"/>
      <c r="H11" s="110"/>
      <c r="I11" s="110"/>
      <c r="J11" s="110"/>
      <c r="K11" s="110"/>
      <c r="L11" s="110"/>
      <c r="M11" s="110"/>
      <c r="N11" s="110"/>
      <c r="O11" s="110" t="s">
        <v>11</v>
      </c>
    </row>
    <row r="12" spans="1:15" ht="14.4" customHeight="1">
      <c r="A12" s="124"/>
      <c r="B12" s="121"/>
      <c r="C12" s="121"/>
      <c r="D12" s="120" t="s">
        <v>12</v>
      </c>
      <c r="E12" s="110">
        <v>2011</v>
      </c>
      <c r="F12" s="110">
        <v>2012</v>
      </c>
      <c r="G12" s="110">
        <v>2013</v>
      </c>
      <c r="H12" s="110">
        <v>2014</v>
      </c>
      <c r="I12" s="110">
        <v>2015</v>
      </c>
      <c r="J12" s="110">
        <v>2016</v>
      </c>
      <c r="K12" s="110">
        <v>2017</v>
      </c>
      <c r="L12" s="110">
        <v>2018</v>
      </c>
      <c r="M12" s="110">
        <v>2019</v>
      </c>
      <c r="N12" s="110">
        <v>2020</v>
      </c>
      <c r="O12" s="110"/>
    </row>
    <row r="13" spans="1:15">
      <c r="A13" s="124"/>
      <c r="B13" s="122"/>
      <c r="C13" s="122"/>
      <c r="D13" s="122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</row>
    <row r="14" spans="1:15">
      <c r="A14" s="72" t="s">
        <v>13</v>
      </c>
      <c r="B14" s="125" t="s">
        <v>262</v>
      </c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7"/>
    </row>
    <row r="15" spans="1:15">
      <c r="A15" s="73" t="s">
        <v>14</v>
      </c>
      <c r="B15" s="111" t="s">
        <v>15</v>
      </c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3"/>
    </row>
    <row r="16" spans="1:15" ht="35.4" customHeight="1">
      <c r="A16" s="70" t="s">
        <v>16</v>
      </c>
      <c r="B16" s="66" t="s">
        <v>17</v>
      </c>
      <c r="C16" s="110" t="s">
        <v>18</v>
      </c>
      <c r="D16" s="74">
        <f>E16+F16+G16+H16+I16+J16+K16+L16+M16+N16</f>
        <v>45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21</v>
      </c>
      <c r="L16" s="74">
        <v>11</v>
      </c>
      <c r="M16" s="74">
        <v>7</v>
      </c>
      <c r="N16" s="74">
        <v>6</v>
      </c>
      <c r="O16" s="70" t="s">
        <v>19</v>
      </c>
    </row>
    <row r="17" spans="1:15" ht="92.4">
      <c r="A17" s="70" t="s">
        <v>20</v>
      </c>
      <c r="B17" s="66" t="s">
        <v>21</v>
      </c>
      <c r="C17" s="110"/>
      <c r="D17" s="74">
        <f>E17+F17+G17+H17+I17+J17+K17+L17+M17+N17</f>
        <v>660</v>
      </c>
      <c r="E17" s="74">
        <v>0</v>
      </c>
      <c r="F17" s="74">
        <v>0</v>
      </c>
      <c r="G17" s="74">
        <v>0</v>
      </c>
      <c r="H17" s="74">
        <v>0</v>
      </c>
      <c r="I17" s="74">
        <v>0</v>
      </c>
      <c r="J17" s="74">
        <v>0</v>
      </c>
      <c r="K17" s="74">
        <v>234</v>
      </c>
      <c r="L17" s="74">
        <v>258</v>
      </c>
      <c r="M17" s="74">
        <v>103</v>
      </c>
      <c r="N17" s="74">
        <v>65</v>
      </c>
      <c r="O17" s="70" t="s">
        <v>22</v>
      </c>
    </row>
    <row r="18" spans="1:15" ht="66">
      <c r="A18" s="70" t="s">
        <v>23</v>
      </c>
      <c r="B18" s="66" t="s">
        <v>24</v>
      </c>
      <c r="C18" s="110"/>
      <c r="D18" s="75">
        <f>E18+F18+G18+H18+I18+J18+K18+L18+M18+N18</f>
        <v>46</v>
      </c>
      <c r="E18" s="74">
        <v>0</v>
      </c>
      <c r="F18" s="74">
        <v>0</v>
      </c>
      <c r="G18" s="74">
        <v>0</v>
      </c>
      <c r="H18" s="74">
        <v>1</v>
      </c>
      <c r="I18" s="74">
        <v>1</v>
      </c>
      <c r="J18" s="74">
        <v>1</v>
      </c>
      <c r="K18" s="74">
        <v>17</v>
      </c>
      <c r="L18" s="74">
        <v>13</v>
      </c>
      <c r="M18" s="74">
        <v>9</v>
      </c>
      <c r="N18" s="74">
        <v>4</v>
      </c>
      <c r="O18" s="70" t="s">
        <v>25</v>
      </c>
    </row>
    <row r="19" spans="1:15" ht="26.4">
      <c r="A19" s="70" t="s">
        <v>26</v>
      </c>
      <c r="B19" s="66" t="s">
        <v>27</v>
      </c>
      <c r="C19" s="110"/>
      <c r="D19" s="74">
        <f>E19+F19+G19+H19+I19+J19+K19+L19+M19+N19</f>
        <v>431</v>
      </c>
      <c r="E19" s="74">
        <v>0</v>
      </c>
      <c r="F19" s="74">
        <v>215</v>
      </c>
      <c r="G19" s="74">
        <v>216</v>
      </c>
      <c r="H19" s="74">
        <v>0</v>
      </c>
      <c r="I19" s="74">
        <v>0</v>
      </c>
      <c r="J19" s="74">
        <v>0</v>
      </c>
      <c r="K19" s="74">
        <v>0</v>
      </c>
      <c r="L19" s="74">
        <v>0</v>
      </c>
      <c r="M19" s="74">
        <v>0</v>
      </c>
      <c r="N19" s="74">
        <v>0</v>
      </c>
      <c r="O19" s="70" t="s">
        <v>19</v>
      </c>
    </row>
    <row r="20" spans="1:15" ht="14.4" customHeight="1">
      <c r="A20" s="114" t="s">
        <v>28</v>
      </c>
      <c r="B20" s="115"/>
      <c r="C20" s="115"/>
      <c r="D20" s="76">
        <f>D16+D17+D18+D19</f>
        <v>1182</v>
      </c>
      <c r="E20" s="76">
        <f t="shared" ref="E20:N20" si="0">E16+E17+E18+E19</f>
        <v>0</v>
      </c>
      <c r="F20" s="76">
        <f t="shared" si="0"/>
        <v>215</v>
      </c>
      <c r="G20" s="76">
        <f t="shared" si="0"/>
        <v>216</v>
      </c>
      <c r="H20" s="76">
        <f t="shared" si="0"/>
        <v>1</v>
      </c>
      <c r="I20" s="76">
        <f t="shared" si="0"/>
        <v>1</v>
      </c>
      <c r="J20" s="76">
        <f t="shared" si="0"/>
        <v>1</v>
      </c>
      <c r="K20" s="76">
        <f t="shared" si="0"/>
        <v>272</v>
      </c>
      <c r="L20" s="76">
        <f t="shared" si="0"/>
        <v>282</v>
      </c>
      <c r="M20" s="76">
        <f t="shared" si="0"/>
        <v>119</v>
      </c>
      <c r="N20" s="76">
        <f t="shared" si="0"/>
        <v>75</v>
      </c>
      <c r="O20" s="65"/>
    </row>
    <row r="21" spans="1:15">
      <c r="A21" s="78" t="s">
        <v>29</v>
      </c>
      <c r="B21" s="116" t="s">
        <v>30</v>
      </c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</row>
    <row r="22" spans="1:15" ht="31.8" customHeight="1">
      <c r="A22" s="70" t="s">
        <v>31</v>
      </c>
      <c r="B22" s="79" t="s">
        <v>17</v>
      </c>
      <c r="C22" s="120" t="s">
        <v>32</v>
      </c>
      <c r="D22" s="74">
        <f>E22+F22+G22+H22+I22+J22+K22+L22+M22+N22</f>
        <v>4588.0240000000003</v>
      </c>
      <c r="E22" s="74">
        <v>944.2</v>
      </c>
      <c r="F22" s="74">
        <v>408.6</v>
      </c>
      <c r="G22" s="74">
        <v>1462.2239999999999</v>
      </c>
      <c r="H22" s="74">
        <v>5</v>
      </c>
      <c r="I22" s="74">
        <v>0</v>
      </c>
      <c r="J22" s="74">
        <v>0</v>
      </c>
      <c r="K22" s="74">
        <v>855</v>
      </c>
      <c r="L22" s="74">
        <v>442.4</v>
      </c>
      <c r="M22" s="74">
        <v>295.60000000000002</v>
      </c>
      <c r="N22" s="74">
        <v>175</v>
      </c>
      <c r="O22" s="70" t="s">
        <v>19</v>
      </c>
    </row>
    <row r="23" spans="1:15" ht="26.4">
      <c r="A23" s="70" t="s">
        <v>33</v>
      </c>
      <c r="B23" s="79" t="s">
        <v>27</v>
      </c>
      <c r="C23" s="121"/>
      <c r="D23" s="74">
        <f>E23+F23+G23+H23+I23+J23+K23+L23+M23+N23</f>
        <v>38378.720000000001</v>
      </c>
      <c r="E23" s="74">
        <v>0</v>
      </c>
      <c r="F23" s="74">
        <v>0</v>
      </c>
      <c r="G23" s="74">
        <v>0</v>
      </c>
      <c r="H23" s="74">
        <v>0</v>
      </c>
      <c r="I23" s="74">
        <v>0</v>
      </c>
      <c r="J23" s="74">
        <v>0</v>
      </c>
      <c r="K23" s="74">
        <v>19425</v>
      </c>
      <c r="L23" s="74">
        <v>9070.42</v>
      </c>
      <c r="M23" s="74">
        <v>6047.3</v>
      </c>
      <c r="N23" s="74">
        <v>3836</v>
      </c>
      <c r="O23" s="70" t="s">
        <v>19</v>
      </c>
    </row>
    <row r="24" spans="1:15" ht="102" customHeight="1">
      <c r="A24" s="70" t="s">
        <v>34</v>
      </c>
      <c r="B24" s="79" t="s">
        <v>35</v>
      </c>
      <c r="C24" s="87" t="s">
        <v>32</v>
      </c>
      <c r="D24" s="74">
        <f>E24+F24+G24+H24+I24+J24+K24+L24+M24+N24</f>
        <v>860</v>
      </c>
      <c r="E24" s="74">
        <v>0</v>
      </c>
      <c r="F24" s="74">
        <v>0</v>
      </c>
      <c r="G24" s="74">
        <v>0</v>
      </c>
      <c r="H24" s="74">
        <v>0</v>
      </c>
      <c r="I24" s="74">
        <v>0</v>
      </c>
      <c r="J24" s="74">
        <v>0</v>
      </c>
      <c r="K24" s="74">
        <v>338</v>
      </c>
      <c r="L24" s="74">
        <v>262</v>
      </c>
      <c r="M24" s="74">
        <v>175</v>
      </c>
      <c r="N24" s="74">
        <v>85</v>
      </c>
      <c r="O24" s="70" t="s">
        <v>25</v>
      </c>
    </row>
    <row r="25" spans="1:15" ht="54.6" customHeight="1">
      <c r="A25" s="88" t="s">
        <v>6</v>
      </c>
      <c r="B25" s="71" t="s">
        <v>7</v>
      </c>
      <c r="C25" s="70" t="s">
        <v>8</v>
      </c>
      <c r="D25" s="70" t="s">
        <v>12</v>
      </c>
      <c r="E25" s="70">
        <v>2011</v>
      </c>
      <c r="F25" s="70">
        <v>2012</v>
      </c>
      <c r="G25" s="70">
        <v>2013</v>
      </c>
      <c r="H25" s="70">
        <v>2014</v>
      </c>
      <c r="I25" s="70">
        <v>2015</v>
      </c>
      <c r="J25" s="70">
        <v>2016</v>
      </c>
      <c r="K25" s="70">
        <v>2017</v>
      </c>
      <c r="L25" s="70">
        <v>2018</v>
      </c>
      <c r="M25" s="70">
        <v>2019</v>
      </c>
      <c r="N25" s="70">
        <v>2020</v>
      </c>
      <c r="O25" s="70" t="s">
        <v>11</v>
      </c>
    </row>
    <row r="26" spans="1:15" ht="92.4">
      <c r="A26" s="70" t="s">
        <v>36</v>
      </c>
      <c r="B26" s="79" t="s">
        <v>21</v>
      </c>
      <c r="C26" s="120" t="s">
        <v>32</v>
      </c>
      <c r="D26" s="74">
        <f>E26+F26+G26+H26+I26+J26+K26+L26+M26+N26</f>
        <v>2579.92</v>
      </c>
      <c r="E26" s="74">
        <v>0</v>
      </c>
      <c r="F26" s="74">
        <v>0</v>
      </c>
      <c r="G26" s="74">
        <v>0</v>
      </c>
      <c r="H26" s="74">
        <v>0</v>
      </c>
      <c r="I26" s="74">
        <v>0</v>
      </c>
      <c r="J26" s="74">
        <v>0</v>
      </c>
      <c r="K26" s="74">
        <v>1484.2</v>
      </c>
      <c r="L26" s="74">
        <v>504.02</v>
      </c>
      <c r="M26" s="74">
        <v>335.7</v>
      </c>
      <c r="N26" s="74">
        <v>256</v>
      </c>
      <c r="O26" s="70" t="s">
        <v>22</v>
      </c>
    </row>
    <row r="27" spans="1:15" ht="26.4">
      <c r="A27" s="70" t="s">
        <v>37</v>
      </c>
      <c r="B27" s="79" t="s">
        <v>38</v>
      </c>
      <c r="C27" s="122"/>
      <c r="D27" s="74">
        <f>E27+F27+G27+H27+I27+J27+K27+L27+M27+N27</f>
        <v>17846</v>
      </c>
      <c r="E27" s="74">
        <v>0</v>
      </c>
      <c r="F27" s="74">
        <v>0</v>
      </c>
      <c r="G27" s="74">
        <v>0</v>
      </c>
      <c r="H27" s="74">
        <v>0</v>
      </c>
      <c r="I27" s="74">
        <v>0</v>
      </c>
      <c r="J27" s="74">
        <v>0</v>
      </c>
      <c r="K27" s="74">
        <v>6816</v>
      </c>
      <c r="L27" s="74">
        <v>5547.8</v>
      </c>
      <c r="M27" s="74">
        <v>3699.2</v>
      </c>
      <c r="N27" s="74">
        <v>1783</v>
      </c>
      <c r="O27" s="70" t="s">
        <v>19</v>
      </c>
    </row>
    <row r="28" spans="1:15">
      <c r="A28" s="117" t="s">
        <v>39</v>
      </c>
      <c r="B28" s="117"/>
      <c r="C28" s="117"/>
      <c r="D28" s="80">
        <f t="shared" ref="D28:N28" si="1">SUM(D22:D27)</f>
        <v>64252.663999999997</v>
      </c>
      <c r="E28" s="80">
        <f t="shared" si="1"/>
        <v>2955.2</v>
      </c>
      <c r="F28" s="80">
        <f t="shared" si="1"/>
        <v>2420.6</v>
      </c>
      <c r="G28" s="80">
        <f t="shared" si="1"/>
        <v>3475.2240000000002</v>
      </c>
      <c r="H28" s="80">
        <f t="shared" si="1"/>
        <v>2019</v>
      </c>
      <c r="I28" s="80">
        <f t="shared" si="1"/>
        <v>2015</v>
      </c>
      <c r="J28" s="80">
        <f t="shared" si="1"/>
        <v>2016</v>
      </c>
      <c r="K28" s="80">
        <f t="shared" si="1"/>
        <v>30935.200000000001</v>
      </c>
      <c r="L28" s="80">
        <f t="shared" si="1"/>
        <v>17844.64</v>
      </c>
      <c r="M28" s="80">
        <f t="shared" si="1"/>
        <v>12571.800000000003</v>
      </c>
      <c r="N28" s="80">
        <f t="shared" si="1"/>
        <v>8155</v>
      </c>
      <c r="O28" s="78"/>
    </row>
    <row r="29" spans="1:15">
      <c r="A29" s="77" t="s">
        <v>40</v>
      </c>
      <c r="B29" s="116" t="s">
        <v>41</v>
      </c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</row>
    <row r="30" spans="1:15" ht="27">
      <c r="A30" s="77" t="s">
        <v>42</v>
      </c>
      <c r="B30" s="69" t="s">
        <v>43</v>
      </c>
      <c r="C30" s="110" t="s">
        <v>44</v>
      </c>
      <c r="D30" s="74">
        <f>E30+F30+G30+H30+I30+J30+K30+L30+M30+N30</f>
        <v>4446</v>
      </c>
      <c r="E30" s="74">
        <v>0</v>
      </c>
      <c r="F30" s="74">
        <v>825</v>
      </c>
      <c r="G30" s="74">
        <v>1339</v>
      </c>
      <c r="H30" s="74">
        <v>4</v>
      </c>
      <c r="I30" s="74">
        <v>0</v>
      </c>
      <c r="J30" s="74">
        <v>0</v>
      </c>
      <c r="K30" s="74">
        <v>1517</v>
      </c>
      <c r="L30" s="74">
        <v>303</v>
      </c>
      <c r="M30" s="74">
        <v>202</v>
      </c>
      <c r="N30" s="74">
        <v>256</v>
      </c>
      <c r="O30" s="70" t="s">
        <v>19</v>
      </c>
    </row>
    <row r="31" spans="1:15" ht="79.8">
      <c r="A31" s="77" t="s">
        <v>45</v>
      </c>
      <c r="B31" s="69" t="s">
        <v>35</v>
      </c>
      <c r="C31" s="110"/>
      <c r="D31" s="74">
        <f>E31+F31+G31+H31+I31+J31+K31+L31+M31+N31</f>
        <v>750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  <c r="K31" s="74">
        <v>450</v>
      </c>
      <c r="L31" s="74">
        <v>135</v>
      </c>
      <c r="M31" s="74">
        <v>90</v>
      </c>
      <c r="N31" s="74">
        <v>75</v>
      </c>
      <c r="O31" s="70" t="s">
        <v>25</v>
      </c>
    </row>
    <row r="32" spans="1:15" ht="26.4">
      <c r="A32" s="77" t="s">
        <v>46</v>
      </c>
      <c r="B32" s="69" t="s">
        <v>47</v>
      </c>
      <c r="C32" s="110"/>
      <c r="D32" s="74">
        <f>E32+F32+G32+H32+I32+J32+K32+L32+M32+N32</f>
        <v>700</v>
      </c>
      <c r="E32" s="74">
        <v>0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  <c r="K32" s="74">
        <v>500</v>
      </c>
      <c r="L32" s="74">
        <v>120</v>
      </c>
      <c r="M32" s="74">
        <v>80</v>
      </c>
      <c r="N32" s="74">
        <v>0</v>
      </c>
      <c r="O32" s="70" t="s">
        <v>19</v>
      </c>
    </row>
    <row r="33" spans="1:15" ht="40.200000000000003">
      <c r="A33" s="77" t="s">
        <v>48</v>
      </c>
      <c r="B33" s="69" t="s">
        <v>49</v>
      </c>
      <c r="C33" s="110"/>
      <c r="D33" s="74">
        <f>E33+F33+G33+H33+I33+J33+K33+L33+M33+N33</f>
        <v>2000</v>
      </c>
      <c r="E33" s="74">
        <v>0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2000</v>
      </c>
      <c r="L33" s="74">
        <v>0</v>
      </c>
      <c r="M33" s="74">
        <v>0</v>
      </c>
      <c r="N33" s="74">
        <v>0</v>
      </c>
      <c r="O33" s="70" t="s">
        <v>19</v>
      </c>
    </row>
    <row r="34" spans="1:15" ht="27">
      <c r="A34" s="77" t="s">
        <v>50</v>
      </c>
      <c r="B34" s="69" t="s">
        <v>51</v>
      </c>
      <c r="C34" s="110"/>
      <c r="D34" s="74">
        <f>E34+F34+G34+H34+I34+J34+K34+L34+M34+N34</f>
        <v>1800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1500</v>
      </c>
      <c r="L34" s="74">
        <v>180</v>
      </c>
      <c r="M34" s="74">
        <v>120</v>
      </c>
      <c r="N34" s="74">
        <v>0</v>
      </c>
      <c r="O34" s="70" t="s">
        <v>19</v>
      </c>
    </row>
    <row r="35" spans="1:15">
      <c r="A35" s="117" t="s">
        <v>52</v>
      </c>
      <c r="B35" s="117"/>
      <c r="C35" s="117"/>
      <c r="D35" s="80">
        <f>SUM(D30:D34)</f>
        <v>9696</v>
      </c>
      <c r="E35" s="80">
        <f t="shared" ref="E35:N35" si="2">SUM(E30:E34)</f>
        <v>0</v>
      </c>
      <c r="F35" s="80">
        <f t="shared" si="2"/>
        <v>825</v>
      </c>
      <c r="G35" s="80">
        <f t="shared" si="2"/>
        <v>1339</v>
      </c>
      <c r="H35" s="80">
        <f t="shared" si="2"/>
        <v>4</v>
      </c>
      <c r="I35" s="80">
        <f t="shared" si="2"/>
        <v>0</v>
      </c>
      <c r="J35" s="80">
        <f t="shared" si="2"/>
        <v>0</v>
      </c>
      <c r="K35" s="80">
        <f t="shared" si="2"/>
        <v>5967</v>
      </c>
      <c r="L35" s="80">
        <f t="shared" si="2"/>
        <v>738</v>
      </c>
      <c r="M35" s="80">
        <f t="shared" si="2"/>
        <v>492</v>
      </c>
      <c r="N35" s="80">
        <f t="shared" si="2"/>
        <v>331</v>
      </c>
      <c r="O35" s="78"/>
    </row>
    <row r="36" spans="1:15" ht="14.4" customHeight="1">
      <c r="A36" s="118" t="s">
        <v>53</v>
      </c>
      <c r="B36" s="119"/>
      <c r="C36" s="119"/>
      <c r="D36" s="80">
        <f t="shared" ref="D36:N36" si="3">D20+D28+D35</f>
        <v>75130.66399999999</v>
      </c>
      <c r="E36" s="80">
        <f t="shared" si="3"/>
        <v>2955.2</v>
      </c>
      <c r="F36" s="80">
        <f t="shared" si="3"/>
        <v>3460.6</v>
      </c>
      <c r="G36" s="80">
        <f t="shared" si="3"/>
        <v>5030.2240000000002</v>
      </c>
      <c r="H36" s="80">
        <f t="shared" si="3"/>
        <v>2024</v>
      </c>
      <c r="I36" s="80">
        <f t="shared" si="3"/>
        <v>2016</v>
      </c>
      <c r="J36" s="80">
        <f t="shared" si="3"/>
        <v>2017</v>
      </c>
      <c r="K36" s="80">
        <f t="shared" si="3"/>
        <v>37174.199999999997</v>
      </c>
      <c r="L36" s="80">
        <f t="shared" si="3"/>
        <v>18864.64</v>
      </c>
      <c r="M36" s="80">
        <f t="shared" si="3"/>
        <v>13182.800000000003</v>
      </c>
      <c r="N36" s="80">
        <f t="shared" si="3"/>
        <v>8561</v>
      </c>
      <c r="O36" s="78"/>
    </row>
    <row r="37" spans="1:15" ht="22.8" customHeight="1">
      <c r="A37" s="78" t="s">
        <v>65</v>
      </c>
      <c r="B37" s="111" t="s">
        <v>261</v>
      </c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3"/>
      <c r="O37" s="78"/>
    </row>
    <row r="38" spans="1:15" ht="28.8" customHeight="1">
      <c r="A38" s="81" t="s">
        <v>66</v>
      </c>
      <c r="B38" s="82" t="s">
        <v>17</v>
      </c>
      <c r="C38" s="120" t="s">
        <v>69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0" t="s">
        <v>19</v>
      </c>
    </row>
    <row r="39" spans="1:15" s="7" customFormat="1" ht="31.2" customHeight="1">
      <c r="A39" s="70" t="s">
        <v>67</v>
      </c>
      <c r="B39" s="69" t="s">
        <v>56</v>
      </c>
      <c r="C39" s="121"/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0" t="s">
        <v>19</v>
      </c>
    </row>
    <row r="40" spans="1:15" ht="26.4">
      <c r="A40" s="70" t="s">
        <v>68</v>
      </c>
      <c r="B40" s="69" t="s">
        <v>57</v>
      </c>
      <c r="C40" s="121"/>
      <c r="D40" s="74">
        <v>0</v>
      </c>
      <c r="E40" s="74">
        <v>0</v>
      </c>
      <c r="F40" s="74">
        <v>0</v>
      </c>
      <c r="G40" s="74">
        <v>0</v>
      </c>
      <c r="H40" s="74">
        <v>0</v>
      </c>
      <c r="I40" s="74">
        <v>0</v>
      </c>
      <c r="J40" s="74">
        <v>0</v>
      </c>
      <c r="K40" s="74">
        <v>0</v>
      </c>
      <c r="L40" s="74">
        <v>0</v>
      </c>
      <c r="M40" s="74">
        <v>0</v>
      </c>
      <c r="N40" s="74">
        <v>0</v>
      </c>
      <c r="O40" s="70" t="s">
        <v>19</v>
      </c>
    </row>
    <row r="41" spans="1:15" ht="22.8" customHeight="1">
      <c r="A41" s="70" t="s">
        <v>70</v>
      </c>
      <c r="B41" s="69" t="s">
        <v>58</v>
      </c>
      <c r="C41" s="121"/>
      <c r="D41" s="74">
        <v>0</v>
      </c>
      <c r="E41" s="74">
        <v>0</v>
      </c>
      <c r="F41" s="74">
        <v>0</v>
      </c>
      <c r="G41" s="74">
        <v>0</v>
      </c>
      <c r="H41" s="74">
        <v>0</v>
      </c>
      <c r="I41" s="74">
        <v>0</v>
      </c>
      <c r="J41" s="74">
        <v>0</v>
      </c>
      <c r="K41" s="74">
        <v>0</v>
      </c>
      <c r="L41" s="74">
        <v>0</v>
      </c>
      <c r="M41" s="74">
        <v>0</v>
      </c>
      <c r="N41" s="74">
        <v>0</v>
      </c>
      <c r="O41" s="70" t="s">
        <v>19</v>
      </c>
    </row>
    <row r="42" spans="1:15" ht="25.2" customHeight="1">
      <c r="A42" s="70" t="s">
        <v>71</v>
      </c>
      <c r="B42" s="69" t="s">
        <v>59</v>
      </c>
      <c r="C42" s="121"/>
      <c r="D42" s="74">
        <v>0</v>
      </c>
      <c r="E42" s="74">
        <v>0</v>
      </c>
      <c r="F42" s="74">
        <v>0</v>
      </c>
      <c r="G42" s="74">
        <v>0</v>
      </c>
      <c r="H42" s="74">
        <v>0</v>
      </c>
      <c r="I42" s="74">
        <v>0</v>
      </c>
      <c r="J42" s="74">
        <v>0</v>
      </c>
      <c r="K42" s="74">
        <v>0</v>
      </c>
      <c r="L42" s="74">
        <v>0</v>
      </c>
      <c r="M42" s="74">
        <v>0</v>
      </c>
      <c r="N42" s="74">
        <v>0</v>
      </c>
      <c r="O42" s="70" t="s">
        <v>19</v>
      </c>
    </row>
    <row r="43" spans="1:15" ht="26.4">
      <c r="A43" s="70" t="s">
        <v>72</v>
      </c>
      <c r="B43" s="69" t="s">
        <v>60</v>
      </c>
      <c r="C43" s="121"/>
      <c r="D43" s="74">
        <v>0</v>
      </c>
      <c r="E43" s="74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  <c r="K43" s="74">
        <v>0</v>
      </c>
      <c r="L43" s="74">
        <v>0</v>
      </c>
      <c r="M43" s="74">
        <v>0</v>
      </c>
      <c r="N43" s="74">
        <v>0</v>
      </c>
      <c r="O43" s="70" t="s">
        <v>19</v>
      </c>
    </row>
    <row r="44" spans="1:15" ht="25.8" customHeight="1">
      <c r="A44" s="70" t="s">
        <v>73</v>
      </c>
      <c r="B44" s="69" t="s">
        <v>61</v>
      </c>
      <c r="C44" s="121"/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0" t="s">
        <v>19</v>
      </c>
    </row>
    <row r="45" spans="1:15" ht="25.2" customHeight="1">
      <c r="A45" s="70" t="s">
        <v>74</v>
      </c>
      <c r="B45" s="69" t="s">
        <v>62</v>
      </c>
      <c r="C45" s="121"/>
      <c r="D45" s="74">
        <v>0</v>
      </c>
      <c r="E45" s="74">
        <v>0</v>
      </c>
      <c r="F45" s="74">
        <v>0</v>
      </c>
      <c r="G45" s="74">
        <v>0</v>
      </c>
      <c r="H45" s="74">
        <v>0</v>
      </c>
      <c r="I45" s="74">
        <v>0</v>
      </c>
      <c r="J45" s="74">
        <v>0</v>
      </c>
      <c r="K45" s="74">
        <v>0</v>
      </c>
      <c r="L45" s="74">
        <v>0</v>
      </c>
      <c r="M45" s="74">
        <v>0</v>
      </c>
      <c r="N45" s="74">
        <v>0</v>
      </c>
      <c r="O45" s="70" t="s">
        <v>19</v>
      </c>
    </row>
    <row r="46" spans="1:15" ht="54" customHeight="1">
      <c r="A46" s="88" t="s">
        <v>6</v>
      </c>
      <c r="B46" s="71" t="s">
        <v>7</v>
      </c>
      <c r="C46" s="70" t="s">
        <v>8</v>
      </c>
      <c r="D46" s="70" t="s">
        <v>12</v>
      </c>
      <c r="E46" s="70">
        <v>2011</v>
      </c>
      <c r="F46" s="70">
        <v>2012</v>
      </c>
      <c r="G46" s="70">
        <v>2013</v>
      </c>
      <c r="H46" s="70">
        <v>2014</v>
      </c>
      <c r="I46" s="70">
        <v>2015</v>
      </c>
      <c r="J46" s="70">
        <v>2016</v>
      </c>
      <c r="K46" s="70">
        <v>2017</v>
      </c>
      <c r="L46" s="70">
        <v>2018</v>
      </c>
      <c r="M46" s="70">
        <v>2019</v>
      </c>
      <c r="N46" s="70">
        <v>2020</v>
      </c>
      <c r="O46" s="70" t="s">
        <v>11</v>
      </c>
    </row>
    <row r="47" spans="1:15" ht="43.2" customHeight="1">
      <c r="A47" s="70" t="s">
        <v>75</v>
      </c>
      <c r="B47" s="69" t="s">
        <v>63</v>
      </c>
      <c r="C47" s="121" t="s">
        <v>69</v>
      </c>
      <c r="D47" s="83">
        <v>0</v>
      </c>
      <c r="E47" s="83">
        <v>0</v>
      </c>
      <c r="F47" s="83">
        <v>0</v>
      </c>
      <c r="G47" s="83">
        <v>0</v>
      </c>
      <c r="H47" s="83">
        <v>0</v>
      </c>
      <c r="I47" s="83">
        <v>0</v>
      </c>
      <c r="J47" s="83">
        <v>0</v>
      </c>
      <c r="K47" s="83">
        <v>0</v>
      </c>
      <c r="L47" s="83">
        <v>0</v>
      </c>
      <c r="M47" s="83">
        <v>0</v>
      </c>
      <c r="N47" s="83">
        <v>0</v>
      </c>
      <c r="O47" s="70" t="s">
        <v>19</v>
      </c>
    </row>
    <row r="48" spans="1:15" ht="25.8" customHeight="1">
      <c r="A48" s="70" t="s">
        <v>76</v>
      </c>
      <c r="B48" s="69" t="s">
        <v>64</v>
      </c>
      <c r="C48" s="121"/>
      <c r="D48" s="83">
        <v>0</v>
      </c>
      <c r="E48" s="83">
        <v>0</v>
      </c>
      <c r="F48" s="83">
        <v>0</v>
      </c>
      <c r="G48" s="83">
        <v>0</v>
      </c>
      <c r="H48" s="83">
        <v>0</v>
      </c>
      <c r="I48" s="83">
        <v>0</v>
      </c>
      <c r="J48" s="83">
        <v>0</v>
      </c>
      <c r="K48" s="83">
        <v>0</v>
      </c>
      <c r="L48" s="83">
        <v>0</v>
      </c>
      <c r="M48" s="83">
        <v>0</v>
      </c>
      <c r="N48" s="83">
        <v>0</v>
      </c>
      <c r="O48" s="70" t="s">
        <v>19</v>
      </c>
    </row>
    <row r="49" spans="1:15" ht="40.200000000000003">
      <c r="A49" s="70" t="s">
        <v>77</v>
      </c>
      <c r="B49" s="69" t="s">
        <v>54</v>
      </c>
      <c r="C49" s="121"/>
      <c r="D49" s="83">
        <v>0</v>
      </c>
      <c r="E49" s="83">
        <v>0</v>
      </c>
      <c r="F49" s="83">
        <v>0</v>
      </c>
      <c r="G49" s="83">
        <v>0</v>
      </c>
      <c r="H49" s="83">
        <v>0</v>
      </c>
      <c r="I49" s="83">
        <v>0</v>
      </c>
      <c r="J49" s="83">
        <v>0</v>
      </c>
      <c r="K49" s="83">
        <v>0</v>
      </c>
      <c r="L49" s="83">
        <v>0</v>
      </c>
      <c r="M49" s="83">
        <v>0</v>
      </c>
      <c r="N49" s="83">
        <v>0</v>
      </c>
      <c r="O49" s="77" t="s">
        <v>25</v>
      </c>
    </row>
    <row r="50" spans="1:15" ht="40.200000000000003">
      <c r="A50" s="70" t="s">
        <v>78</v>
      </c>
      <c r="B50" s="69" t="s">
        <v>80</v>
      </c>
      <c r="C50" s="122"/>
      <c r="D50" s="83">
        <v>0</v>
      </c>
      <c r="E50" s="83">
        <v>0</v>
      </c>
      <c r="F50" s="83">
        <v>0</v>
      </c>
      <c r="G50" s="83">
        <v>0</v>
      </c>
      <c r="H50" s="83">
        <v>0</v>
      </c>
      <c r="I50" s="83">
        <v>0</v>
      </c>
      <c r="J50" s="83">
        <v>0</v>
      </c>
      <c r="K50" s="83">
        <v>0</v>
      </c>
      <c r="L50" s="83">
        <v>0</v>
      </c>
      <c r="M50" s="83">
        <v>0</v>
      </c>
      <c r="N50" s="83">
        <v>0</v>
      </c>
      <c r="O50" s="77" t="s">
        <v>25</v>
      </c>
    </row>
    <row r="51" spans="1:15">
      <c r="A51" s="118" t="s">
        <v>79</v>
      </c>
      <c r="B51" s="119"/>
      <c r="C51" s="119"/>
      <c r="D51" s="80">
        <v>0</v>
      </c>
      <c r="E51" s="80">
        <v>0</v>
      </c>
      <c r="F51" s="80">
        <v>0</v>
      </c>
      <c r="G51" s="80">
        <v>0</v>
      </c>
      <c r="H51" s="80">
        <v>0</v>
      </c>
      <c r="I51" s="80">
        <v>0</v>
      </c>
      <c r="J51" s="80">
        <v>0</v>
      </c>
      <c r="K51" s="80">
        <v>0</v>
      </c>
      <c r="L51" s="80">
        <v>0</v>
      </c>
      <c r="M51" s="80">
        <v>0</v>
      </c>
      <c r="N51" s="80">
        <v>0</v>
      </c>
      <c r="O51" s="84"/>
    </row>
    <row r="52" spans="1:15">
      <c r="A52" s="65" t="s">
        <v>81</v>
      </c>
      <c r="B52" s="111" t="s">
        <v>263</v>
      </c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3"/>
      <c r="O52" s="84"/>
    </row>
    <row r="53" spans="1:15" ht="27">
      <c r="A53" s="81" t="s">
        <v>82</v>
      </c>
      <c r="B53" s="69" t="s">
        <v>95</v>
      </c>
      <c r="C53" s="120" t="s">
        <v>96</v>
      </c>
      <c r="D53" s="74">
        <v>0</v>
      </c>
      <c r="E53" s="74">
        <v>0</v>
      </c>
      <c r="F53" s="74">
        <v>0</v>
      </c>
      <c r="G53" s="74">
        <v>0</v>
      </c>
      <c r="H53" s="74">
        <v>0</v>
      </c>
      <c r="I53" s="74">
        <v>0</v>
      </c>
      <c r="J53" s="74">
        <v>0</v>
      </c>
      <c r="K53" s="74">
        <v>0</v>
      </c>
      <c r="L53" s="74">
        <v>0</v>
      </c>
      <c r="M53" s="74">
        <v>0</v>
      </c>
      <c r="N53" s="74">
        <v>0</v>
      </c>
      <c r="O53" s="85" t="s">
        <v>19</v>
      </c>
    </row>
    <row r="54" spans="1:15" ht="27">
      <c r="A54" s="70" t="s">
        <v>83</v>
      </c>
      <c r="B54" s="69" t="s">
        <v>89</v>
      </c>
      <c r="C54" s="121"/>
      <c r="D54" s="74">
        <v>0</v>
      </c>
      <c r="E54" s="74">
        <v>0</v>
      </c>
      <c r="F54" s="74">
        <v>0</v>
      </c>
      <c r="G54" s="74">
        <v>0</v>
      </c>
      <c r="H54" s="74">
        <v>0</v>
      </c>
      <c r="I54" s="74">
        <v>0</v>
      </c>
      <c r="J54" s="74">
        <v>0</v>
      </c>
      <c r="K54" s="74">
        <v>0</v>
      </c>
      <c r="L54" s="74">
        <v>0</v>
      </c>
      <c r="M54" s="74">
        <v>0</v>
      </c>
      <c r="N54" s="74">
        <v>0</v>
      </c>
      <c r="O54" s="69" t="s">
        <v>19</v>
      </c>
    </row>
    <row r="55" spans="1:15" ht="27">
      <c r="A55" s="70" t="s">
        <v>84</v>
      </c>
      <c r="B55" s="69" t="s">
        <v>55</v>
      </c>
      <c r="C55" s="121"/>
      <c r="D55" s="74">
        <v>0</v>
      </c>
      <c r="E55" s="74">
        <v>0</v>
      </c>
      <c r="F55" s="74">
        <v>0</v>
      </c>
      <c r="G55" s="74">
        <v>0</v>
      </c>
      <c r="H55" s="74">
        <v>0</v>
      </c>
      <c r="I55" s="74">
        <v>0</v>
      </c>
      <c r="J55" s="74">
        <v>0</v>
      </c>
      <c r="K55" s="74">
        <v>0</v>
      </c>
      <c r="L55" s="74">
        <v>0</v>
      </c>
      <c r="M55" s="74">
        <v>0</v>
      </c>
      <c r="N55" s="74">
        <v>0</v>
      </c>
      <c r="O55" s="69" t="s">
        <v>19</v>
      </c>
    </row>
    <row r="56" spans="1:15" ht="40.200000000000003">
      <c r="A56" s="70" t="s">
        <v>85</v>
      </c>
      <c r="B56" s="69" t="s">
        <v>90</v>
      </c>
      <c r="C56" s="121"/>
      <c r="D56" s="74">
        <v>0</v>
      </c>
      <c r="E56" s="74">
        <v>0</v>
      </c>
      <c r="F56" s="74">
        <v>0</v>
      </c>
      <c r="G56" s="74">
        <v>0</v>
      </c>
      <c r="H56" s="74">
        <v>0</v>
      </c>
      <c r="I56" s="74">
        <v>0</v>
      </c>
      <c r="J56" s="74">
        <v>0</v>
      </c>
      <c r="K56" s="74">
        <v>0</v>
      </c>
      <c r="L56" s="74">
        <v>0</v>
      </c>
      <c r="M56" s="74">
        <v>0</v>
      </c>
      <c r="N56" s="74">
        <v>0</v>
      </c>
      <c r="O56" s="84" t="s">
        <v>94</v>
      </c>
    </row>
    <row r="57" spans="1:15" ht="27">
      <c r="A57" s="70" t="s">
        <v>86</v>
      </c>
      <c r="B57" s="69" t="s">
        <v>91</v>
      </c>
      <c r="C57" s="121"/>
      <c r="D57" s="74">
        <v>0</v>
      </c>
      <c r="E57" s="74">
        <v>0</v>
      </c>
      <c r="F57" s="74">
        <v>0</v>
      </c>
      <c r="G57" s="74">
        <v>0</v>
      </c>
      <c r="H57" s="74">
        <v>0</v>
      </c>
      <c r="I57" s="74">
        <v>0</v>
      </c>
      <c r="J57" s="74">
        <v>0</v>
      </c>
      <c r="K57" s="74">
        <v>0</v>
      </c>
      <c r="L57" s="74">
        <v>0</v>
      </c>
      <c r="M57" s="74">
        <v>0</v>
      </c>
      <c r="N57" s="74">
        <v>0</v>
      </c>
      <c r="O57" s="69" t="s">
        <v>19</v>
      </c>
    </row>
    <row r="58" spans="1:15" ht="29.4" customHeight="1">
      <c r="A58" s="70" t="s">
        <v>87</v>
      </c>
      <c r="B58" s="69" t="s">
        <v>92</v>
      </c>
      <c r="C58" s="121"/>
      <c r="D58" s="74">
        <v>0</v>
      </c>
      <c r="E58" s="74">
        <v>0</v>
      </c>
      <c r="F58" s="74">
        <v>0</v>
      </c>
      <c r="G58" s="74">
        <v>0</v>
      </c>
      <c r="H58" s="74">
        <v>0</v>
      </c>
      <c r="I58" s="74">
        <v>0</v>
      </c>
      <c r="J58" s="74">
        <v>0</v>
      </c>
      <c r="K58" s="74">
        <v>0</v>
      </c>
      <c r="L58" s="74">
        <v>0</v>
      </c>
      <c r="M58" s="74">
        <v>0</v>
      </c>
      <c r="N58" s="74">
        <v>0</v>
      </c>
      <c r="O58" s="86" t="s">
        <v>100</v>
      </c>
    </row>
    <row r="59" spans="1:15" ht="27.6" customHeight="1">
      <c r="A59" s="70" t="s">
        <v>88</v>
      </c>
      <c r="B59" s="69" t="s">
        <v>93</v>
      </c>
      <c r="C59" s="122"/>
      <c r="D59" s="74">
        <v>0</v>
      </c>
      <c r="E59" s="74">
        <v>0</v>
      </c>
      <c r="F59" s="74">
        <v>0</v>
      </c>
      <c r="G59" s="74">
        <v>0</v>
      </c>
      <c r="H59" s="74">
        <v>0</v>
      </c>
      <c r="I59" s="74">
        <v>0</v>
      </c>
      <c r="J59" s="74">
        <v>0</v>
      </c>
      <c r="K59" s="74">
        <v>0</v>
      </c>
      <c r="L59" s="74">
        <v>0</v>
      </c>
      <c r="M59" s="74">
        <v>0</v>
      </c>
      <c r="N59" s="74">
        <v>0</v>
      </c>
      <c r="O59" s="86" t="s">
        <v>99</v>
      </c>
    </row>
    <row r="60" spans="1:15">
      <c r="A60" s="118" t="s">
        <v>97</v>
      </c>
      <c r="B60" s="119"/>
      <c r="C60" s="119"/>
      <c r="D60" s="76">
        <v>0</v>
      </c>
      <c r="E60" s="76">
        <v>0</v>
      </c>
      <c r="F60" s="76">
        <v>0</v>
      </c>
      <c r="G60" s="76">
        <v>0</v>
      </c>
      <c r="H60" s="76">
        <v>0</v>
      </c>
      <c r="I60" s="76">
        <v>0</v>
      </c>
      <c r="J60" s="76">
        <v>0</v>
      </c>
      <c r="K60" s="76">
        <v>0</v>
      </c>
      <c r="L60" s="76">
        <v>0</v>
      </c>
      <c r="M60" s="76">
        <v>0</v>
      </c>
      <c r="N60" s="76">
        <v>0</v>
      </c>
      <c r="O60" s="84"/>
    </row>
    <row r="61" spans="1:15">
      <c r="A61" s="118" t="s">
        <v>98</v>
      </c>
      <c r="B61" s="119"/>
      <c r="C61" s="119"/>
      <c r="D61" s="80">
        <f>D20+D28+D35+D51+D60</f>
        <v>75130.66399999999</v>
      </c>
      <c r="E61" s="80">
        <f t="shared" ref="E61:N61" si="4">E20+E28+E35+E51+E60</f>
        <v>2955.2</v>
      </c>
      <c r="F61" s="80">
        <f t="shared" si="4"/>
        <v>3460.6</v>
      </c>
      <c r="G61" s="80">
        <f t="shared" si="4"/>
        <v>5030.2240000000002</v>
      </c>
      <c r="H61" s="80">
        <f t="shared" si="4"/>
        <v>2024</v>
      </c>
      <c r="I61" s="80">
        <f t="shared" si="4"/>
        <v>2016</v>
      </c>
      <c r="J61" s="80">
        <f t="shared" si="4"/>
        <v>2017</v>
      </c>
      <c r="K61" s="80">
        <f t="shared" si="4"/>
        <v>37174.199999999997</v>
      </c>
      <c r="L61" s="80">
        <f t="shared" si="4"/>
        <v>18864.64</v>
      </c>
      <c r="M61" s="80">
        <f t="shared" si="4"/>
        <v>13182.800000000003</v>
      </c>
      <c r="N61" s="80">
        <f t="shared" si="4"/>
        <v>8561</v>
      </c>
      <c r="O61" s="78"/>
    </row>
    <row r="62" spans="1:15" ht="18">
      <c r="A62" s="2"/>
    </row>
    <row r="63" spans="1:15" ht="18">
      <c r="A63" s="2"/>
    </row>
    <row r="64" spans="1:15">
      <c r="A64" s="3"/>
    </row>
    <row r="65" spans="1:1">
      <c r="A65" s="3"/>
    </row>
    <row r="66" spans="1:1">
      <c r="A66" s="3"/>
    </row>
    <row r="67" spans="1:1">
      <c r="A67" s="3"/>
    </row>
    <row r="68" spans="1:1">
      <c r="A68" s="3"/>
    </row>
    <row r="69" spans="1:1" ht="18">
      <c r="A69" s="1"/>
    </row>
    <row r="70" spans="1:1" ht="18">
      <c r="A70" s="1"/>
    </row>
    <row r="71" spans="1:1" ht="18">
      <c r="A71" s="2"/>
    </row>
    <row r="72" spans="1:1" ht="18">
      <c r="A72" s="2"/>
    </row>
    <row r="73" spans="1:1" ht="18">
      <c r="A73" s="2"/>
    </row>
  </sheetData>
  <mergeCells count="46">
    <mergeCell ref="C22:C23"/>
    <mergeCell ref="C26:C27"/>
    <mergeCell ref="C38:C45"/>
    <mergeCell ref="C47:C50"/>
    <mergeCell ref="C30:C34"/>
    <mergeCell ref="A6:O6"/>
    <mergeCell ref="A7:O7"/>
    <mergeCell ref="A8:O8"/>
    <mergeCell ref="A9:O9"/>
    <mergeCell ref="A10:O10"/>
    <mergeCell ref="A11:A13"/>
    <mergeCell ref="B11:B13"/>
    <mergeCell ref="C11:C13"/>
    <mergeCell ref="D12:D13"/>
    <mergeCell ref="B15:O15"/>
    <mergeCell ref="B14:O14"/>
    <mergeCell ref="J12:J13"/>
    <mergeCell ref="K12:K13"/>
    <mergeCell ref="L12:L13"/>
    <mergeCell ref="M12:M13"/>
    <mergeCell ref="A1:O1"/>
    <mergeCell ref="A2:O2"/>
    <mergeCell ref="A3:O3"/>
    <mergeCell ref="A4:O4"/>
    <mergeCell ref="A5:O5"/>
    <mergeCell ref="A51:C51"/>
    <mergeCell ref="B52:N52"/>
    <mergeCell ref="A60:C60"/>
    <mergeCell ref="A61:C61"/>
    <mergeCell ref="C53:C59"/>
    <mergeCell ref="C16:C19"/>
    <mergeCell ref="E11:N11"/>
    <mergeCell ref="O11:O13"/>
    <mergeCell ref="B37:N37"/>
    <mergeCell ref="A20:C20"/>
    <mergeCell ref="B21:O21"/>
    <mergeCell ref="A28:C28"/>
    <mergeCell ref="B29:O29"/>
    <mergeCell ref="A35:C35"/>
    <mergeCell ref="A36:C36"/>
    <mergeCell ref="E12:E13"/>
    <mergeCell ref="F12:F13"/>
    <mergeCell ref="G12:G13"/>
    <mergeCell ref="N12:N13"/>
    <mergeCell ref="H12:H13"/>
    <mergeCell ref="I12:I13"/>
  </mergeCells>
  <pageMargins left="0.31496062992125984" right="0.15748031496062992" top="0.35433070866141736" bottom="0.35433070866141736" header="0.31496062992125984" footer="0.31496062992125984"/>
  <pageSetup paperSize="9" scale="80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32" sqref="F32"/>
    </sheetView>
  </sheetViews>
  <sheetFormatPr defaultRowHeight="14.4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47"/>
  <sheetViews>
    <sheetView workbookViewId="0">
      <selection sqref="A1:I1"/>
    </sheetView>
  </sheetViews>
  <sheetFormatPr defaultRowHeight="14.4"/>
  <cols>
    <col min="1" max="1" width="4.88671875" customWidth="1"/>
    <col min="2" max="2" width="59.21875" customWidth="1"/>
    <col min="3" max="3" width="8.21875" customWidth="1"/>
    <col min="4" max="4" width="18.21875" customWidth="1"/>
  </cols>
  <sheetData>
    <row r="1" spans="1:9">
      <c r="A1" s="123" t="s">
        <v>329</v>
      </c>
      <c r="B1" s="123"/>
      <c r="C1" s="123"/>
      <c r="D1" s="123"/>
      <c r="E1" s="123"/>
      <c r="F1" s="123"/>
      <c r="G1" s="123"/>
      <c r="H1" s="123"/>
      <c r="I1" s="123"/>
    </row>
    <row r="2" spans="1:9">
      <c r="A2" s="123" t="s">
        <v>0</v>
      </c>
      <c r="B2" s="123"/>
      <c r="C2" s="123"/>
      <c r="D2" s="123"/>
      <c r="E2" s="123"/>
      <c r="F2" s="123"/>
      <c r="G2" s="123"/>
      <c r="H2" s="123"/>
      <c r="I2" s="123"/>
    </row>
    <row r="3" spans="1:9">
      <c r="A3" s="123" t="s">
        <v>1</v>
      </c>
      <c r="B3" s="123"/>
      <c r="C3" s="123"/>
      <c r="D3" s="123"/>
      <c r="E3" s="123"/>
      <c r="F3" s="123"/>
      <c r="G3" s="123"/>
      <c r="H3" s="123"/>
      <c r="I3" s="123"/>
    </row>
    <row r="4" spans="1:9">
      <c r="A4" s="123" t="s">
        <v>166</v>
      </c>
      <c r="B4" s="123"/>
      <c r="C4" s="123"/>
      <c r="D4" s="123"/>
      <c r="E4" s="123"/>
      <c r="F4" s="123"/>
      <c r="G4" s="123"/>
      <c r="H4" s="123"/>
      <c r="I4" s="123"/>
    </row>
    <row r="5" spans="1:9">
      <c r="A5" s="123" t="s">
        <v>167</v>
      </c>
      <c r="B5" s="123"/>
      <c r="C5" s="123"/>
      <c r="D5" s="123"/>
      <c r="E5" s="123"/>
      <c r="F5" s="123"/>
      <c r="G5" s="123"/>
      <c r="H5" s="123"/>
      <c r="I5" s="123"/>
    </row>
    <row r="6" spans="1:9">
      <c r="A6" s="123" t="s">
        <v>304</v>
      </c>
      <c r="B6" s="123"/>
      <c r="C6" s="123"/>
      <c r="D6" s="123"/>
      <c r="E6" s="123"/>
      <c r="F6" s="123"/>
      <c r="G6" s="123"/>
      <c r="H6" s="123"/>
      <c r="I6" s="123"/>
    </row>
    <row r="7" spans="1:9">
      <c r="A7" s="98"/>
      <c r="B7" s="98"/>
      <c r="C7" s="98"/>
      <c r="D7" s="98"/>
      <c r="E7" s="98"/>
      <c r="F7" s="98"/>
      <c r="G7" s="98"/>
      <c r="H7" s="98"/>
      <c r="I7" s="98"/>
    </row>
    <row r="8" spans="1:9">
      <c r="A8" s="141" t="s">
        <v>234</v>
      </c>
      <c r="B8" s="141"/>
      <c r="C8" s="141"/>
      <c r="D8" s="141"/>
      <c r="E8" s="141"/>
      <c r="F8" s="141"/>
      <c r="G8" s="141"/>
      <c r="H8" s="141"/>
      <c r="I8" s="141"/>
    </row>
    <row r="9" spans="1:9">
      <c r="A9" s="141" t="s">
        <v>235</v>
      </c>
      <c r="B9" s="141"/>
      <c r="C9" s="141"/>
      <c r="D9" s="141"/>
      <c r="E9" s="141"/>
      <c r="F9" s="141"/>
      <c r="G9" s="141"/>
      <c r="H9" s="141"/>
      <c r="I9" s="141"/>
    </row>
    <row r="10" spans="1:9">
      <c r="A10" s="141" t="s">
        <v>236</v>
      </c>
      <c r="B10" s="145"/>
      <c r="C10" s="145"/>
      <c r="D10" s="145"/>
      <c r="E10" s="145"/>
      <c r="F10" s="145"/>
      <c r="G10" s="145"/>
      <c r="H10" s="145"/>
      <c r="I10" s="145"/>
    </row>
    <row r="11" spans="1:9">
      <c r="A11" s="141" t="s">
        <v>301</v>
      </c>
      <c r="B11" s="135"/>
      <c r="C11" s="135"/>
      <c r="D11" s="135"/>
      <c r="E11" s="135"/>
      <c r="F11" s="135"/>
      <c r="G11" s="135"/>
      <c r="H11" s="135"/>
      <c r="I11" s="135"/>
    </row>
    <row r="12" spans="1:9">
      <c r="A12" s="132" t="s">
        <v>6</v>
      </c>
      <c r="B12" s="132" t="s">
        <v>238</v>
      </c>
      <c r="C12" s="132" t="s">
        <v>102</v>
      </c>
      <c r="D12" s="129" t="s">
        <v>237</v>
      </c>
      <c r="E12" s="132"/>
      <c r="F12" s="132"/>
      <c r="G12" s="132"/>
      <c r="H12" s="132"/>
      <c r="I12" s="132"/>
    </row>
    <row r="13" spans="1:9">
      <c r="A13" s="132"/>
      <c r="B13" s="132"/>
      <c r="C13" s="132"/>
      <c r="D13" s="130"/>
      <c r="E13" s="99" t="s">
        <v>178</v>
      </c>
      <c r="F13" s="99" t="s">
        <v>179</v>
      </c>
      <c r="G13" s="99" t="s">
        <v>180</v>
      </c>
      <c r="H13" s="99" t="s">
        <v>181</v>
      </c>
      <c r="I13" s="99" t="s">
        <v>182</v>
      </c>
    </row>
    <row r="14" spans="1:9">
      <c r="A14" s="108">
        <v>1</v>
      </c>
      <c r="B14" s="108">
        <v>2</v>
      </c>
      <c r="C14" s="108">
        <v>3</v>
      </c>
      <c r="D14" s="108">
        <v>4</v>
      </c>
      <c r="E14" s="108">
        <v>5</v>
      </c>
      <c r="F14" s="108">
        <v>6</v>
      </c>
      <c r="G14" s="108">
        <v>7</v>
      </c>
      <c r="H14" s="108">
        <v>8</v>
      </c>
      <c r="I14" s="108">
        <v>9</v>
      </c>
    </row>
    <row r="15" spans="1:9">
      <c r="A15" s="99" t="s">
        <v>13</v>
      </c>
      <c r="B15" s="142" t="s">
        <v>183</v>
      </c>
      <c r="C15" s="143"/>
      <c r="D15" s="143"/>
      <c r="E15" s="143"/>
      <c r="F15" s="143"/>
      <c r="G15" s="143"/>
      <c r="H15" s="143"/>
      <c r="I15" s="144"/>
    </row>
    <row r="16" spans="1:9" ht="30.6">
      <c r="A16" s="132" t="s">
        <v>14</v>
      </c>
      <c r="B16" s="25" t="s">
        <v>184</v>
      </c>
      <c r="C16" s="132" t="s">
        <v>186</v>
      </c>
      <c r="D16" s="129" t="s">
        <v>239</v>
      </c>
      <c r="E16" s="139">
        <v>0.9399940075722496</v>
      </c>
      <c r="F16" s="139">
        <v>0.9399940075722496</v>
      </c>
      <c r="G16" s="139">
        <v>0.9399940075722496</v>
      </c>
      <c r="H16" s="139">
        <v>0.9399940075722496</v>
      </c>
      <c r="I16" s="139">
        <v>0.9399940075722496</v>
      </c>
    </row>
    <row r="17" spans="1:9">
      <c r="A17" s="132"/>
      <c r="B17" s="25" t="s">
        <v>185</v>
      </c>
      <c r="C17" s="132"/>
      <c r="D17" s="130"/>
      <c r="E17" s="140"/>
      <c r="F17" s="140"/>
      <c r="G17" s="140"/>
      <c r="H17" s="140"/>
      <c r="I17" s="140"/>
    </row>
    <row r="18" spans="1:9" ht="30.6">
      <c r="A18" s="132" t="s">
        <v>29</v>
      </c>
      <c r="B18" s="25" t="s">
        <v>187</v>
      </c>
      <c r="C18" s="132" t="s">
        <v>186</v>
      </c>
      <c r="D18" s="129" t="s">
        <v>239</v>
      </c>
      <c r="E18" s="139">
        <v>0.29926582119726969</v>
      </c>
      <c r="F18" s="139">
        <v>0.39722589687717347</v>
      </c>
      <c r="G18" s="139">
        <v>0.51784232071971203</v>
      </c>
      <c r="H18" s="139">
        <v>0.63251131520434911</v>
      </c>
      <c r="I18" s="139">
        <v>0.91810073496691558</v>
      </c>
    </row>
    <row r="19" spans="1:9">
      <c r="A19" s="132"/>
      <c r="B19" s="25" t="s">
        <v>188</v>
      </c>
      <c r="C19" s="132"/>
      <c r="D19" s="130"/>
      <c r="E19" s="140"/>
      <c r="F19" s="140"/>
      <c r="G19" s="140"/>
      <c r="H19" s="140"/>
      <c r="I19" s="140"/>
    </row>
    <row r="20" spans="1:9" ht="30.6">
      <c r="A20" s="132" t="s">
        <v>40</v>
      </c>
      <c r="B20" s="25" t="s">
        <v>189</v>
      </c>
      <c r="C20" s="132" t="s">
        <v>186</v>
      </c>
      <c r="D20" s="129" t="s">
        <v>239</v>
      </c>
      <c r="E20" s="139">
        <v>0.51350417659512271</v>
      </c>
      <c r="F20" s="139">
        <v>0.55041860452589353</v>
      </c>
      <c r="G20" s="139">
        <v>0.62917248539047488</v>
      </c>
      <c r="H20" s="139">
        <v>0.70137694219319258</v>
      </c>
      <c r="I20" s="139">
        <v>0.77366714396882907</v>
      </c>
    </row>
    <row r="21" spans="1:9">
      <c r="A21" s="132"/>
      <c r="B21" s="25" t="s">
        <v>190</v>
      </c>
      <c r="C21" s="132"/>
      <c r="D21" s="130"/>
      <c r="E21" s="140"/>
      <c r="F21" s="140"/>
      <c r="G21" s="140"/>
      <c r="H21" s="140"/>
      <c r="I21" s="140"/>
    </row>
    <row r="22" spans="1:9" ht="30.6">
      <c r="A22" s="132" t="s">
        <v>191</v>
      </c>
      <c r="B22" s="25" t="s">
        <v>192</v>
      </c>
      <c r="C22" s="132" t="s">
        <v>186</v>
      </c>
      <c r="D22" s="129" t="s">
        <v>239</v>
      </c>
      <c r="E22" s="139">
        <v>0.32492394764768306</v>
      </c>
      <c r="F22" s="139">
        <v>0.4185601436265709</v>
      </c>
      <c r="G22" s="139">
        <v>0.45454380883417811</v>
      </c>
      <c r="H22" s="139">
        <v>0.49563159810702589</v>
      </c>
      <c r="I22" s="139">
        <v>0.55021994134897356</v>
      </c>
    </row>
    <row r="23" spans="1:9">
      <c r="A23" s="132"/>
      <c r="B23" s="25" t="s">
        <v>193</v>
      </c>
      <c r="C23" s="132"/>
      <c r="D23" s="130"/>
      <c r="E23" s="140"/>
      <c r="F23" s="140"/>
      <c r="G23" s="140"/>
      <c r="H23" s="140"/>
      <c r="I23" s="140"/>
    </row>
    <row r="24" spans="1:9">
      <c r="A24" s="99" t="s">
        <v>65</v>
      </c>
      <c r="B24" s="142" t="s">
        <v>194</v>
      </c>
      <c r="C24" s="143"/>
      <c r="D24" s="143"/>
      <c r="E24" s="143"/>
      <c r="F24" s="143"/>
      <c r="G24" s="143"/>
      <c r="H24" s="143"/>
      <c r="I24" s="144"/>
    </row>
    <row r="25" spans="1:9" ht="20.399999999999999">
      <c r="A25" s="132" t="s">
        <v>66</v>
      </c>
      <c r="B25" s="25" t="s">
        <v>195</v>
      </c>
      <c r="C25" s="132" t="s">
        <v>197</v>
      </c>
      <c r="D25" s="129" t="s">
        <v>242</v>
      </c>
      <c r="E25" s="139">
        <v>89.471200611422475</v>
      </c>
      <c r="F25" s="139">
        <v>56.352482745842785</v>
      </c>
      <c r="G25" s="139">
        <v>53.45748992542498</v>
      </c>
      <c r="H25" s="139">
        <v>52.009993515216081</v>
      </c>
      <c r="I25" s="139">
        <v>39.706274028440404</v>
      </c>
    </row>
    <row r="26" spans="1:9">
      <c r="A26" s="132"/>
      <c r="B26" s="25" t="s">
        <v>196</v>
      </c>
      <c r="C26" s="132"/>
      <c r="D26" s="130"/>
      <c r="E26" s="140"/>
      <c r="F26" s="140"/>
      <c r="G26" s="140"/>
      <c r="H26" s="140"/>
      <c r="I26" s="140"/>
    </row>
    <row r="27" spans="1:9" ht="20.399999999999999">
      <c r="A27" s="132" t="s">
        <v>67</v>
      </c>
      <c r="B27" s="25" t="s">
        <v>198</v>
      </c>
      <c r="C27" s="132" t="s">
        <v>200</v>
      </c>
      <c r="D27" s="132" t="s">
        <v>242</v>
      </c>
      <c r="E27" s="138">
        <v>0.21613783350317289</v>
      </c>
      <c r="F27" s="138">
        <v>0.2104747788225485</v>
      </c>
      <c r="G27" s="138">
        <v>0.20830631340034275</v>
      </c>
      <c r="H27" s="138">
        <v>0.20758256519523829</v>
      </c>
      <c r="I27" s="138">
        <v>0.20685881699013384</v>
      </c>
    </row>
    <row r="28" spans="1:9" ht="19.8" customHeight="1">
      <c r="A28" s="132"/>
      <c r="B28" s="25" t="s">
        <v>199</v>
      </c>
      <c r="C28" s="132"/>
      <c r="D28" s="132"/>
      <c r="E28" s="138"/>
      <c r="F28" s="138"/>
      <c r="G28" s="138"/>
      <c r="H28" s="138"/>
      <c r="I28" s="138"/>
    </row>
    <row r="29" spans="1:9" ht="23.4" customHeight="1">
      <c r="A29" s="108">
        <v>1</v>
      </c>
      <c r="B29" s="108">
        <v>2</v>
      </c>
      <c r="C29" s="108">
        <v>3</v>
      </c>
      <c r="D29" s="108">
        <v>4</v>
      </c>
      <c r="E29" s="108">
        <v>5</v>
      </c>
      <c r="F29" s="108">
        <v>6</v>
      </c>
      <c r="G29" s="108">
        <v>7</v>
      </c>
      <c r="H29" s="108">
        <v>8</v>
      </c>
      <c r="I29" s="108">
        <v>9</v>
      </c>
    </row>
    <row r="30" spans="1:9" ht="20.399999999999999">
      <c r="A30" s="132" t="s">
        <v>68</v>
      </c>
      <c r="B30" s="25" t="s">
        <v>201</v>
      </c>
      <c r="C30" s="132" t="s">
        <v>203</v>
      </c>
      <c r="D30" s="132" t="s">
        <v>242</v>
      </c>
      <c r="E30" s="138">
        <v>25.968036529680365</v>
      </c>
      <c r="F30" s="138">
        <v>25.737481031866466</v>
      </c>
      <c r="G30" s="138">
        <v>25.638846737481032</v>
      </c>
      <c r="H30" s="138">
        <v>25.585735963581183</v>
      </c>
      <c r="I30" s="138">
        <v>25.509863429438543</v>
      </c>
    </row>
    <row r="31" spans="1:9">
      <c r="A31" s="132"/>
      <c r="B31" s="25" t="s">
        <v>202</v>
      </c>
      <c r="C31" s="132"/>
      <c r="D31" s="132"/>
      <c r="E31" s="138"/>
      <c r="F31" s="138"/>
      <c r="G31" s="138"/>
      <c r="H31" s="138"/>
      <c r="I31" s="138"/>
    </row>
    <row r="32" spans="1:9" ht="20.399999999999999">
      <c r="A32" s="132" t="s">
        <v>70</v>
      </c>
      <c r="B32" s="25" t="s">
        <v>204</v>
      </c>
      <c r="C32" s="132" t="s">
        <v>203</v>
      </c>
      <c r="D32" s="129" t="s">
        <v>242</v>
      </c>
      <c r="E32" s="139">
        <v>2.7458143074581431</v>
      </c>
      <c r="F32" s="139">
        <v>2.6555386949924129</v>
      </c>
      <c r="G32" s="139">
        <v>2.5417298937784523</v>
      </c>
      <c r="H32" s="139">
        <v>2.465857359635812</v>
      </c>
      <c r="I32" s="139">
        <v>2.4279210925644916</v>
      </c>
    </row>
    <row r="33" spans="1:9">
      <c r="A33" s="132"/>
      <c r="B33" s="25" t="s">
        <v>205</v>
      </c>
      <c r="C33" s="132"/>
      <c r="D33" s="130"/>
      <c r="E33" s="140"/>
      <c r="F33" s="140"/>
      <c r="G33" s="140"/>
      <c r="H33" s="140"/>
      <c r="I33" s="140"/>
    </row>
    <row r="34" spans="1:9">
      <c r="A34" s="99" t="s">
        <v>81</v>
      </c>
      <c r="B34" s="142" t="s">
        <v>321</v>
      </c>
      <c r="C34" s="143"/>
      <c r="D34" s="143"/>
      <c r="E34" s="143"/>
      <c r="F34" s="143"/>
      <c r="G34" s="143"/>
      <c r="H34" s="143"/>
      <c r="I34" s="144"/>
    </row>
    <row r="35" spans="1:9" ht="20.399999999999999">
      <c r="A35" s="132" t="s">
        <v>82</v>
      </c>
      <c r="B35" s="25" t="s">
        <v>207</v>
      </c>
      <c r="C35" s="132" t="s">
        <v>200</v>
      </c>
      <c r="D35" s="129" t="s">
        <v>239</v>
      </c>
      <c r="E35" s="139">
        <v>0.29000284623582767</v>
      </c>
      <c r="F35" s="139">
        <v>0.2886688170960563</v>
      </c>
      <c r="G35" s="139">
        <v>0.28734812443834246</v>
      </c>
      <c r="H35" s="139">
        <v>0.28604077641916181</v>
      </c>
      <c r="I35" s="139">
        <v>0.28474653651526222</v>
      </c>
    </row>
    <row r="36" spans="1:9">
      <c r="A36" s="132"/>
      <c r="B36" s="25" t="s">
        <v>225</v>
      </c>
      <c r="C36" s="132"/>
      <c r="D36" s="130"/>
      <c r="E36" s="140"/>
      <c r="F36" s="140"/>
      <c r="G36" s="140"/>
      <c r="H36" s="140"/>
      <c r="I36" s="140"/>
    </row>
    <row r="37" spans="1:9" ht="20.399999999999999">
      <c r="A37" s="132" t="s">
        <v>83</v>
      </c>
      <c r="B37" s="25" t="s">
        <v>208</v>
      </c>
      <c r="C37" s="132" t="s">
        <v>197</v>
      </c>
      <c r="D37" s="129" t="s">
        <v>239</v>
      </c>
      <c r="E37" s="139">
        <v>50.934785748935923</v>
      </c>
      <c r="F37" s="139">
        <v>50.94516527324847</v>
      </c>
      <c r="G37" s="139">
        <v>50.955549028715893</v>
      </c>
      <c r="H37" s="139">
        <v>50.965937017925945</v>
      </c>
      <c r="I37" s="139">
        <v>50.976329243468456</v>
      </c>
    </row>
    <row r="38" spans="1:9">
      <c r="A38" s="132"/>
      <c r="B38" s="25" t="s">
        <v>226</v>
      </c>
      <c r="C38" s="132"/>
      <c r="D38" s="130"/>
      <c r="E38" s="140"/>
      <c r="F38" s="140"/>
      <c r="G38" s="140"/>
      <c r="H38" s="140"/>
      <c r="I38" s="140"/>
    </row>
    <row r="39" spans="1:9">
      <c r="A39" s="132" t="s">
        <v>84</v>
      </c>
      <c r="B39" s="25" t="s">
        <v>209</v>
      </c>
      <c r="C39" s="132" t="s">
        <v>210</v>
      </c>
      <c r="D39" s="129" t="s">
        <v>239</v>
      </c>
      <c r="E39" s="139">
        <v>6.0811293590753664E-2</v>
      </c>
      <c r="F39" s="139">
        <v>6.0616667216195193E-2</v>
      </c>
      <c r="G39" s="139">
        <v>6.042402411461166E-2</v>
      </c>
      <c r="H39" s="139">
        <v>6.0233365498955499E-2</v>
      </c>
      <c r="I39" s="139">
        <v>6.0044656222772268E-2</v>
      </c>
    </row>
    <row r="40" spans="1:9">
      <c r="A40" s="132"/>
      <c r="B40" s="25" t="s">
        <v>227</v>
      </c>
      <c r="C40" s="132"/>
      <c r="D40" s="130"/>
      <c r="E40" s="140"/>
      <c r="F40" s="140"/>
      <c r="G40" s="140"/>
      <c r="H40" s="140"/>
      <c r="I40" s="140"/>
    </row>
    <row r="41" spans="1:9">
      <c r="A41" s="99" t="s">
        <v>110</v>
      </c>
      <c r="B41" s="142" t="s">
        <v>211</v>
      </c>
      <c r="C41" s="143"/>
      <c r="D41" s="143"/>
      <c r="E41" s="143"/>
      <c r="F41" s="143"/>
      <c r="G41" s="143"/>
      <c r="H41" s="143"/>
      <c r="I41" s="144"/>
    </row>
    <row r="42" spans="1:9">
      <c r="A42" s="132" t="s">
        <v>212</v>
      </c>
      <c r="B42" s="25" t="s">
        <v>213</v>
      </c>
      <c r="C42" s="132" t="s">
        <v>215</v>
      </c>
      <c r="D42" s="129" t="s">
        <v>239</v>
      </c>
      <c r="E42" s="138">
        <v>0.21028307882461364</v>
      </c>
      <c r="F42" s="138">
        <v>0.21639033157955273</v>
      </c>
      <c r="G42" s="138">
        <v>0.22209707495007922</v>
      </c>
      <c r="H42" s="138">
        <v>0.22686868446499991</v>
      </c>
      <c r="I42" s="138">
        <v>0.22993394984425386</v>
      </c>
    </row>
    <row r="43" spans="1:9">
      <c r="A43" s="132"/>
      <c r="B43" s="25" t="s">
        <v>214</v>
      </c>
      <c r="C43" s="132"/>
      <c r="D43" s="130"/>
      <c r="E43" s="138"/>
      <c r="F43" s="138"/>
      <c r="G43" s="138"/>
      <c r="H43" s="138"/>
      <c r="I43" s="138"/>
    </row>
    <row r="44" spans="1:9" ht="20.399999999999999">
      <c r="A44" s="132" t="s">
        <v>216</v>
      </c>
      <c r="B44" s="25" t="s">
        <v>217</v>
      </c>
      <c r="C44" s="132" t="s">
        <v>186</v>
      </c>
      <c r="D44" s="129" t="s">
        <v>239</v>
      </c>
      <c r="E44" s="138">
        <v>0.23898479663199762</v>
      </c>
      <c r="F44" s="138">
        <v>0.24146038688851509</v>
      </c>
      <c r="G44" s="138">
        <v>0.24333843948663569</v>
      </c>
      <c r="H44" s="138">
        <v>0.24402441698656274</v>
      </c>
      <c r="I44" s="138">
        <v>0.24268930067061278</v>
      </c>
    </row>
    <row r="45" spans="1:9">
      <c r="A45" s="132"/>
      <c r="B45" s="25" t="s">
        <v>218</v>
      </c>
      <c r="C45" s="132"/>
      <c r="D45" s="130"/>
      <c r="E45" s="138"/>
      <c r="F45" s="138"/>
      <c r="G45" s="138"/>
      <c r="H45" s="138"/>
      <c r="I45" s="138"/>
    </row>
    <row r="46" spans="1:9">
      <c r="A46" s="132" t="s">
        <v>219</v>
      </c>
      <c r="B46" s="25" t="s">
        <v>220</v>
      </c>
      <c r="C46" s="132" t="s">
        <v>186</v>
      </c>
      <c r="D46" s="129" t="s">
        <v>239</v>
      </c>
      <c r="E46" s="138">
        <v>9.4392083612564695E-2</v>
      </c>
      <c r="F46" s="138">
        <v>9.3875105797045375E-2</v>
      </c>
      <c r="G46" s="138">
        <v>9.3264206948366596E-2</v>
      </c>
      <c r="H46" s="138">
        <v>9.3064937381168819E-2</v>
      </c>
      <c r="I46" s="138">
        <v>9.2869156737022868E-2</v>
      </c>
    </row>
    <row r="47" spans="1:9">
      <c r="A47" s="132"/>
      <c r="B47" s="25" t="s">
        <v>221</v>
      </c>
      <c r="C47" s="132"/>
      <c r="D47" s="130"/>
      <c r="E47" s="138"/>
      <c r="F47" s="138"/>
      <c r="G47" s="138"/>
      <c r="H47" s="138"/>
      <c r="I47" s="138"/>
    </row>
  </sheetData>
  <mergeCells count="131">
    <mergeCell ref="A1:I1"/>
    <mergeCell ref="A2:I2"/>
    <mergeCell ref="A3:I3"/>
    <mergeCell ref="A4:I4"/>
    <mergeCell ref="A5:I5"/>
    <mergeCell ref="A6:I6"/>
    <mergeCell ref="A8:I8"/>
    <mergeCell ref="A9:I9"/>
    <mergeCell ref="A10:I10"/>
    <mergeCell ref="A11:I11"/>
    <mergeCell ref="A12:A13"/>
    <mergeCell ref="B12:B13"/>
    <mergeCell ref="C12:C13"/>
    <mergeCell ref="D12:D13"/>
    <mergeCell ref="E12:I12"/>
    <mergeCell ref="F16:F17"/>
    <mergeCell ref="G16:G17"/>
    <mergeCell ref="H16:H17"/>
    <mergeCell ref="I16:I17"/>
    <mergeCell ref="A18:A19"/>
    <mergeCell ref="C18:C19"/>
    <mergeCell ref="D18:D19"/>
    <mergeCell ref="B15:I15"/>
    <mergeCell ref="A16:A17"/>
    <mergeCell ref="C16:C17"/>
    <mergeCell ref="D16:D17"/>
    <mergeCell ref="E16:E17"/>
    <mergeCell ref="F20:F21"/>
    <mergeCell ref="G20:G21"/>
    <mergeCell ref="H20:H21"/>
    <mergeCell ref="I20:I21"/>
    <mergeCell ref="A22:A23"/>
    <mergeCell ref="C22:C23"/>
    <mergeCell ref="D22:D23"/>
    <mergeCell ref="I18:I19"/>
    <mergeCell ref="A20:A21"/>
    <mergeCell ref="C20:C21"/>
    <mergeCell ref="D20:D21"/>
    <mergeCell ref="E20:E21"/>
    <mergeCell ref="E18:E19"/>
    <mergeCell ref="F18:F19"/>
    <mergeCell ref="G18:G19"/>
    <mergeCell ref="H18:H19"/>
    <mergeCell ref="I22:I23"/>
    <mergeCell ref="B24:I24"/>
    <mergeCell ref="A25:A26"/>
    <mergeCell ref="C25:C26"/>
    <mergeCell ref="D25:D26"/>
    <mergeCell ref="E22:E23"/>
    <mergeCell ref="F22:F23"/>
    <mergeCell ref="G22:G23"/>
    <mergeCell ref="H22:H23"/>
    <mergeCell ref="H27:H28"/>
    <mergeCell ref="I27:I28"/>
    <mergeCell ref="A30:A31"/>
    <mergeCell ref="C30:C31"/>
    <mergeCell ref="D30:D31"/>
    <mergeCell ref="E27:E28"/>
    <mergeCell ref="F27:F28"/>
    <mergeCell ref="G27:G28"/>
    <mergeCell ref="E25:E26"/>
    <mergeCell ref="F25:F26"/>
    <mergeCell ref="G25:G26"/>
    <mergeCell ref="H25:H26"/>
    <mergeCell ref="I25:I26"/>
    <mergeCell ref="A27:A28"/>
    <mergeCell ref="C27:C28"/>
    <mergeCell ref="D27:D28"/>
    <mergeCell ref="E32:E33"/>
    <mergeCell ref="F32:F33"/>
    <mergeCell ref="G32:G33"/>
    <mergeCell ref="E30:E31"/>
    <mergeCell ref="F30:F31"/>
    <mergeCell ref="G30:G31"/>
    <mergeCell ref="H30:H31"/>
    <mergeCell ref="I30:I31"/>
    <mergeCell ref="A32:A33"/>
    <mergeCell ref="C32:C33"/>
    <mergeCell ref="D32:D33"/>
    <mergeCell ref="I37:I38"/>
    <mergeCell ref="E37:E38"/>
    <mergeCell ref="F37:F38"/>
    <mergeCell ref="G37:G38"/>
    <mergeCell ref="H37:H38"/>
    <mergeCell ref="A37:A38"/>
    <mergeCell ref="C37:C38"/>
    <mergeCell ref="D37:D38"/>
    <mergeCell ref="E35:E36"/>
    <mergeCell ref="F35:F36"/>
    <mergeCell ref="G35:G36"/>
    <mergeCell ref="H35:H36"/>
    <mergeCell ref="I35:I36"/>
    <mergeCell ref="H32:H33"/>
    <mergeCell ref="I32:I33"/>
    <mergeCell ref="B34:I34"/>
    <mergeCell ref="A35:A36"/>
    <mergeCell ref="C35:C36"/>
    <mergeCell ref="D35:D36"/>
    <mergeCell ref="E42:E43"/>
    <mergeCell ref="F42:F43"/>
    <mergeCell ref="G42:G43"/>
    <mergeCell ref="H42:H43"/>
    <mergeCell ref="I42:I43"/>
    <mergeCell ref="A44:A45"/>
    <mergeCell ref="C44:C45"/>
    <mergeCell ref="D44:D45"/>
    <mergeCell ref="I39:I40"/>
    <mergeCell ref="B41:I41"/>
    <mergeCell ref="A42:A43"/>
    <mergeCell ref="C42:C43"/>
    <mergeCell ref="D42:D43"/>
    <mergeCell ref="E39:E40"/>
    <mergeCell ref="F39:F40"/>
    <mergeCell ref="G39:G40"/>
    <mergeCell ref="H39:H40"/>
    <mergeCell ref="A39:A40"/>
    <mergeCell ref="C39:C40"/>
    <mergeCell ref="D39:D40"/>
    <mergeCell ref="E46:E47"/>
    <mergeCell ref="F46:F47"/>
    <mergeCell ref="G46:G47"/>
    <mergeCell ref="H46:H47"/>
    <mergeCell ref="I46:I47"/>
    <mergeCell ref="H44:H45"/>
    <mergeCell ref="I44:I45"/>
    <mergeCell ref="A46:A47"/>
    <mergeCell ref="C46:C47"/>
    <mergeCell ref="D46:D47"/>
    <mergeCell ref="E44:E45"/>
    <mergeCell ref="F44:F45"/>
    <mergeCell ref="G44:G45"/>
  </mergeCells>
  <pageMargins left="0.70866141732283472" right="0.70866141732283472" top="0.74803149606299213" bottom="0.74803149606299213" header="0.31496062992125984" footer="0.31496062992125984"/>
  <pageSetup paperSize="9" scale="9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S50"/>
  <sheetViews>
    <sheetView topLeftCell="A31" zoomScale="69" zoomScaleNormal="69" workbookViewId="0">
      <selection activeCell="H39" sqref="H39"/>
    </sheetView>
  </sheetViews>
  <sheetFormatPr defaultRowHeight="14.4"/>
  <cols>
    <col min="1" max="1" width="3.6640625" customWidth="1"/>
    <col min="2" max="2" width="41.77734375" customWidth="1"/>
    <col min="4" max="13" width="10.21875" bestFit="1" customWidth="1"/>
    <col min="16" max="16" width="38.77734375" customWidth="1"/>
    <col min="30" max="30" width="38.77734375" customWidth="1"/>
    <col min="34" max="34" width="9.44140625" bestFit="1" customWidth="1"/>
    <col min="44" max="44" width="38.77734375" customWidth="1"/>
    <col min="46" max="46" width="9.44140625" bestFit="1" customWidth="1"/>
    <col min="58" max="58" width="38.77734375" customWidth="1"/>
    <col min="72" max="72" width="38.77734375" customWidth="1"/>
    <col min="86" max="86" width="38.77734375" customWidth="1"/>
    <col min="88" max="88" width="9.5546875" bestFit="1" customWidth="1"/>
    <col min="89" max="97" width="9.44140625" bestFit="1" customWidth="1"/>
  </cols>
  <sheetData>
    <row r="1" spans="1:97">
      <c r="A1" s="123" t="s">
        <v>171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97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</row>
    <row r="3" spans="1:97">
      <c r="A3" s="123" t="s">
        <v>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</row>
    <row r="4" spans="1:97">
      <c r="A4" s="123" t="s">
        <v>166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</row>
    <row r="5" spans="1:97">
      <c r="A5" s="123" t="s">
        <v>167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</row>
    <row r="6" spans="1:97">
      <c r="A6" s="123" t="s">
        <v>168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</row>
    <row r="7" spans="1:97">
      <c r="A7" s="135" t="s">
        <v>169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</row>
    <row r="8" spans="1:97">
      <c r="A8" s="135" t="s">
        <v>170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AD8" t="s">
        <v>230</v>
      </c>
      <c r="AR8" t="s">
        <v>229</v>
      </c>
    </row>
    <row r="9" spans="1:97">
      <c r="A9" s="135" t="s">
        <v>5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P9" t="s">
        <v>228</v>
      </c>
    </row>
    <row r="10" spans="1:97" ht="13.8" customHeight="1">
      <c r="A10" s="136" t="s">
        <v>222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</row>
    <row r="11" spans="1:97" ht="6" hidden="1" customHeight="1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P11" s="12" t="s">
        <v>162</v>
      </c>
      <c r="AD11" s="12" t="s">
        <v>163</v>
      </c>
      <c r="AR11" s="12" t="s">
        <v>164</v>
      </c>
      <c r="BF11" s="12" t="s">
        <v>30</v>
      </c>
      <c r="BT11" s="12" t="s">
        <v>41</v>
      </c>
      <c r="CH11" s="12" t="s">
        <v>165</v>
      </c>
    </row>
    <row r="12" spans="1:97" ht="14.4" customHeight="1">
      <c r="A12" s="132" t="s">
        <v>6</v>
      </c>
      <c r="B12" s="132" t="s">
        <v>101</v>
      </c>
      <c r="C12" s="131" t="s">
        <v>102</v>
      </c>
      <c r="D12" s="4" t="s">
        <v>103</v>
      </c>
      <c r="E12" s="4" t="s">
        <v>103</v>
      </c>
      <c r="F12" s="4" t="s">
        <v>103</v>
      </c>
      <c r="G12" s="4" t="s">
        <v>103</v>
      </c>
      <c r="H12" s="4" t="s">
        <v>103</v>
      </c>
      <c r="I12" s="23" t="s">
        <v>104</v>
      </c>
      <c r="J12" s="23" t="s">
        <v>104</v>
      </c>
      <c r="K12" s="23" t="s">
        <v>104</v>
      </c>
      <c r="L12" s="23" t="s">
        <v>104</v>
      </c>
      <c r="M12" s="23" t="s">
        <v>104</v>
      </c>
      <c r="O12" s="129" t="s">
        <v>6</v>
      </c>
      <c r="P12" s="129" t="s">
        <v>101</v>
      </c>
      <c r="Q12" s="131" t="s">
        <v>102</v>
      </c>
      <c r="R12" s="4" t="s">
        <v>103</v>
      </c>
      <c r="S12" s="4" t="s">
        <v>103</v>
      </c>
      <c r="T12" s="4" t="s">
        <v>103</v>
      </c>
      <c r="U12" s="4" t="s">
        <v>103</v>
      </c>
      <c r="V12" s="4" t="s">
        <v>103</v>
      </c>
      <c r="W12" s="8" t="s">
        <v>104</v>
      </c>
      <c r="X12" s="8" t="s">
        <v>104</v>
      </c>
      <c r="Y12" s="8" t="s">
        <v>104</v>
      </c>
      <c r="Z12" s="8" t="s">
        <v>104</v>
      </c>
      <c r="AA12" s="8" t="s">
        <v>104</v>
      </c>
      <c r="AC12" s="129" t="s">
        <v>6</v>
      </c>
      <c r="AD12" s="129" t="s">
        <v>101</v>
      </c>
      <c r="AE12" s="131" t="s">
        <v>102</v>
      </c>
      <c r="AF12" s="4" t="s">
        <v>103</v>
      </c>
      <c r="AG12" s="4" t="s">
        <v>103</v>
      </c>
      <c r="AH12" s="4" t="s">
        <v>103</v>
      </c>
      <c r="AI12" s="4" t="s">
        <v>103</v>
      </c>
      <c r="AJ12" s="4" t="s">
        <v>103</v>
      </c>
      <c r="AK12" s="8" t="s">
        <v>104</v>
      </c>
      <c r="AL12" s="8" t="s">
        <v>104</v>
      </c>
      <c r="AM12" s="8" t="s">
        <v>104</v>
      </c>
      <c r="AN12" s="8" t="s">
        <v>104</v>
      </c>
      <c r="AO12" s="8" t="s">
        <v>104</v>
      </c>
      <c r="AQ12" s="129" t="s">
        <v>6</v>
      </c>
      <c r="AR12" s="129" t="s">
        <v>101</v>
      </c>
      <c r="AS12" s="131" t="s">
        <v>102</v>
      </c>
      <c r="AT12" s="4" t="s">
        <v>103</v>
      </c>
      <c r="AU12" s="4" t="s">
        <v>103</v>
      </c>
      <c r="AV12" s="4" t="s">
        <v>103</v>
      </c>
      <c r="AW12" s="4" t="s">
        <v>103</v>
      </c>
      <c r="AX12" s="4" t="s">
        <v>103</v>
      </c>
      <c r="AY12" s="8" t="s">
        <v>104</v>
      </c>
      <c r="AZ12" s="8" t="s">
        <v>104</v>
      </c>
      <c r="BA12" s="8" t="s">
        <v>104</v>
      </c>
      <c r="BB12" s="8" t="s">
        <v>104</v>
      </c>
      <c r="BC12" s="8" t="s">
        <v>104</v>
      </c>
      <c r="BE12" s="129" t="s">
        <v>6</v>
      </c>
      <c r="BF12" s="129" t="s">
        <v>101</v>
      </c>
      <c r="BG12" s="131" t="s">
        <v>102</v>
      </c>
      <c r="BH12" s="4" t="s">
        <v>103</v>
      </c>
      <c r="BI12" s="4" t="s">
        <v>103</v>
      </c>
      <c r="BJ12" s="4" t="s">
        <v>103</v>
      </c>
      <c r="BK12" s="4" t="s">
        <v>103</v>
      </c>
      <c r="BL12" s="4" t="s">
        <v>103</v>
      </c>
      <c r="BM12" s="8" t="s">
        <v>104</v>
      </c>
      <c r="BN12" s="8" t="s">
        <v>104</v>
      </c>
      <c r="BO12" s="8" t="s">
        <v>104</v>
      </c>
      <c r="BP12" s="8" t="s">
        <v>104</v>
      </c>
      <c r="BQ12" s="8" t="s">
        <v>104</v>
      </c>
      <c r="BS12" s="129" t="s">
        <v>6</v>
      </c>
      <c r="BT12" s="129" t="s">
        <v>101</v>
      </c>
      <c r="BU12" s="131" t="s">
        <v>102</v>
      </c>
      <c r="BV12" s="4" t="s">
        <v>103</v>
      </c>
      <c r="BW12" s="4" t="s">
        <v>103</v>
      </c>
      <c r="BX12" s="4" t="s">
        <v>103</v>
      </c>
      <c r="BY12" s="4" t="s">
        <v>103</v>
      </c>
      <c r="BZ12" s="4" t="s">
        <v>103</v>
      </c>
      <c r="CA12" s="8" t="s">
        <v>104</v>
      </c>
      <c r="CB12" s="8" t="s">
        <v>104</v>
      </c>
      <c r="CC12" s="8" t="s">
        <v>104</v>
      </c>
      <c r="CD12" s="8" t="s">
        <v>104</v>
      </c>
      <c r="CE12" s="8" t="s">
        <v>104</v>
      </c>
      <c r="CG12" s="129" t="s">
        <v>6</v>
      </c>
      <c r="CH12" s="129" t="s">
        <v>101</v>
      </c>
      <c r="CI12" s="131" t="s">
        <v>102</v>
      </c>
      <c r="CJ12" s="4" t="s">
        <v>103</v>
      </c>
      <c r="CK12" s="4" t="s">
        <v>103</v>
      </c>
      <c r="CL12" s="4" t="s">
        <v>103</v>
      </c>
      <c r="CM12" s="4" t="s">
        <v>103</v>
      </c>
      <c r="CN12" s="4" t="s">
        <v>103</v>
      </c>
      <c r="CO12" s="8" t="s">
        <v>104</v>
      </c>
      <c r="CP12" s="8" t="s">
        <v>104</v>
      </c>
      <c r="CQ12" s="8" t="s">
        <v>104</v>
      </c>
      <c r="CR12" s="8" t="s">
        <v>104</v>
      </c>
      <c r="CS12" s="8" t="s">
        <v>104</v>
      </c>
    </row>
    <row r="13" spans="1:97">
      <c r="A13" s="132"/>
      <c r="B13" s="132"/>
      <c r="C13" s="131"/>
      <c r="D13" s="4">
        <v>2011</v>
      </c>
      <c r="E13" s="4">
        <v>2012</v>
      </c>
      <c r="F13" s="4">
        <v>2013</v>
      </c>
      <c r="G13" s="4">
        <v>2014</v>
      </c>
      <c r="H13" s="4">
        <v>2015</v>
      </c>
      <c r="I13" s="23">
        <v>2016</v>
      </c>
      <c r="J13" s="23">
        <v>2017</v>
      </c>
      <c r="K13" s="23">
        <v>2018</v>
      </c>
      <c r="L13" s="23">
        <v>2019</v>
      </c>
      <c r="M13" s="23">
        <v>20120</v>
      </c>
      <c r="O13" s="130"/>
      <c r="P13" s="130"/>
      <c r="Q13" s="131"/>
      <c r="R13" s="4">
        <v>2011</v>
      </c>
      <c r="S13" s="4">
        <v>2012</v>
      </c>
      <c r="T13" s="4">
        <v>2013</v>
      </c>
      <c r="U13" s="4">
        <v>2014</v>
      </c>
      <c r="V13" s="4">
        <v>2015</v>
      </c>
      <c r="W13" s="8">
        <v>2016</v>
      </c>
      <c r="X13" s="8">
        <v>2017</v>
      </c>
      <c r="Y13" s="8">
        <v>2018</v>
      </c>
      <c r="Z13" s="8">
        <v>2019</v>
      </c>
      <c r="AA13" s="8">
        <v>20120</v>
      </c>
      <c r="AC13" s="130"/>
      <c r="AD13" s="130"/>
      <c r="AE13" s="131"/>
      <c r="AF13" s="4">
        <v>2011</v>
      </c>
      <c r="AG13" s="4">
        <v>2012</v>
      </c>
      <c r="AH13" s="4">
        <v>2013</v>
      </c>
      <c r="AI13" s="4">
        <v>2014</v>
      </c>
      <c r="AJ13" s="4">
        <v>2015</v>
      </c>
      <c r="AK13" s="8">
        <v>2016</v>
      </c>
      <c r="AL13" s="8">
        <v>2017</v>
      </c>
      <c r="AM13" s="8">
        <v>2018</v>
      </c>
      <c r="AN13" s="8">
        <v>2019</v>
      </c>
      <c r="AO13" s="8">
        <v>20120</v>
      </c>
      <c r="AQ13" s="130"/>
      <c r="AR13" s="130"/>
      <c r="AS13" s="131"/>
      <c r="AT13" s="4">
        <v>2011</v>
      </c>
      <c r="AU13" s="4">
        <v>2012</v>
      </c>
      <c r="AV13" s="4">
        <v>2013</v>
      </c>
      <c r="AW13" s="4">
        <v>2014</v>
      </c>
      <c r="AX13" s="4">
        <v>2015</v>
      </c>
      <c r="AY13" s="8">
        <v>2016</v>
      </c>
      <c r="AZ13" s="8">
        <v>2017</v>
      </c>
      <c r="BA13" s="8">
        <v>2018</v>
      </c>
      <c r="BB13" s="8">
        <v>2019</v>
      </c>
      <c r="BC13" s="8">
        <v>20120</v>
      </c>
      <c r="BE13" s="130"/>
      <c r="BF13" s="130"/>
      <c r="BG13" s="131"/>
      <c r="BH13" s="4">
        <v>2011</v>
      </c>
      <c r="BI13" s="4">
        <v>2012</v>
      </c>
      <c r="BJ13" s="4">
        <v>2013</v>
      </c>
      <c r="BK13" s="4">
        <v>2014</v>
      </c>
      <c r="BL13" s="4">
        <v>2015</v>
      </c>
      <c r="BM13" s="8">
        <v>2016</v>
      </c>
      <c r="BN13" s="8">
        <v>2017</v>
      </c>
      <c r="BO13" s="8">
        <v>2018</v>
      </c>
      <c r="BP13" s="8">
        <v>2019</v>
      </c>
      <c r="BQ13" s="8">
        <v>20120</v>
      </c>
      <c r="BS13" s="130"/>
      <c r="BT13" s="130"/>
      <c r="BU13" s="131"/>
      <c r="BV13" s="4">
        <v>2011</v>
      </c>
      <c r="BW13" s="4">
        <v>2012</v>
      </c>
      <c r="BX13" s="4">
        <v>2013</v>
      </c>
      <c r="BY13" s="4">
        <v>2014</v>
      </c>
      <c r="BZ13" s="4">
        <v>2015</v>
      </c>
      <c r="CA13" s="8">
        <v>2016</v>
      </c>
      <c r="CB13" s="8">
        <v>2017</v>
      </c>
      <c r="CC13" s="8">
        <v>2018</v>
      </c>
      <c r="CD13" s="8">
        <v>2019</v>
      </c>
      <c r="CE13" s="8">
        <v>20120</v>
      </c>
      <c r="CG13" s="130"/>
      <c r="CH13" s="130"/>
      <c r="CI13" s="131"/>
      <c r="CJ13" s="4">
        <v>2011</v>
      </c>
      <c r="CK13" s="4">
        <v>2012</v>
      </c>
      <c r="CL13" s="4">
        <v>2013</v>
      </c>
      <c r="CM13" s="4">
        <v>2014</v>
      </c>
      <c r="CN13" s="4">
        <v>2015</v>
      </c>
      <c r="CO13" s="8">
        <v>2016</v>
      </c>
      <c r="CP13" s="8">
        <v>2017</v>
      </c>
      <c r="CQ13" s="8">
        <v>2018</v>
      </c>
      <c r="CR13" s="8">
        <v>2019</v>
      </c>
      <c r="CS13" s="8">
        <v>20120</v>
      </c>
    </row>
    <row r="14" spans="1:97" ht="43.2">
      <c r="A14" s="22" t="s">
        <v>13</v>
      </c>
      <c r="B14" s="11" t="s">
        <v>105</v>
      </c>
      <c r="C14" s="23" t="s">
        <v>106</v>
      </c>
      <c r="D14" s="6">
        <f>R14+AF14+AT14+BH14+BV14+CJ14</f>
        <v>28330</v>
      </c>
      <c r="E14" s="6">
        <f t="shared" ref="E14:M31" si="0">S14+AG14+AU14+BI14+BW14+CK14</f>
        <v>33822</v>
      </c>
      <c r="F14" s="6">
        <f t="shared" si="0"/>
        <v>34506</v>
      </c>
      <c r="G14" s="6">
        <f t="shared" si="0"/>
        <v>34866</v>
      </c>
      <c r="H14" s="6">
        <f t="shared" si="0"/>
        <v>33894</v>
      </c>
      <c r="I14" s="6">
        <f t="shared" si="0"/>
        <v>34510</v>
      </c>
      <c r="J14" s="6">
        <f t="shared" si="0"/>
        <v>34510</v>
      </c>
      <c r="K14" s="6">
        <f t="shared" si="0"/>
        <v>34510</v>
      </c>
      <c r="L14" s="6">
        <f t="shared" si="0"/>
        <v>34510</v>
      </c>
      <c r="M14" s="6">
        <f t="shared" si="0"/>
        <v>34510</v>
      </c>
      <c r="O14" s="9" t="s">
        <v>13</v>
      </c>
      <c r="P14" s="11" t="s">
        <v>105</v>
      </c>
      <c r="Q14" s="8" t="s">
        <v>106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C14" s="9" t="s">
        <v>13</v>
      </c>
      <c r="AD14" s="11" t="s">
        <v>105</v>
      </c>
      <c r="AE14" s="13" t="s">
        <v>106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Q14" s="9" t="s">
        <v>13</v>
      </c>
      <c r="AR14" s="11" t="s">
        <v>105</v>
      </c>
      <c r="AS14" s="13" t="s">
        <v>106</v>
      </c>
      <c r="AT14" s="18"/>
      <c r="AU14" s="18"/>
      <c r="AV14" s="18"/>
      <c r="AW14" s="18"/>
      <c r="AX14" s="18"/>
      <c r="AY14" s="19"/>
      <c r="AZ14" s="19"/>
      <c r="BA14" s="19"/>
      <c r="BB14" s="19"/>
      <c r="BC14" s="19"/>
      <c r="BE14" s="9" t="s">
        <v>13</v>
      </c>
      <c r="BF14" s="11" t="s">
        <v>105</v>
      </c>
      <c r="BG14" s="15" t="s">
        <v>106</v>
      </c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S14" s="9" t="s">
        <v>13</v>
      </c>
      <c r="BT14" s="11" t="s">
        <v>105</v>
      </c>
      <c r="BU14" s="15" t="s">
        <v>106</v>
      </c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G14" s="9" t="s">
        <v>13</v>
      </c>
      <c r="CH14" s="11" t="s">
        <v>105</v>
      </c>
      <c r="CI14" s="15" t="s">
        <v>106</v>
      </c>
      <c r="CJ14" s="15">
        <v>28330</v>
      </c>
      <c r="CK14" s="15">
        <v>33822</v>
      </c>
      <c r="CL14" s="15">
        <v>34506</v>
      </c>
      <c r="CM14" s="15">
        <v>34866</v>
      </c>
      <c r="CN14" s="15">
        <v>33894</v>
      </c>
      <c r="CO14" s="15">
        <v>34510</v>
      </c>
      <c r="CP14" s="15">
        <v>34510</v>
      </c>
      <c r="CQ14" s="15">
        <v>34510</v>
      </c>
      <c r="CR14" s="15">
        <v>34510</v>
      </c>
      <c r="CS14" s="15">
        <v>34510</v>
      </c>
    </row>
    <row r="15" spans="1:97" ht="33">
      <c r="A15" s="22" t="s">
        <v>65</v>
      </c>
      <c r="B15" s="11" t="s">
        <v>107</v>
      </c>
      <c r="C15" s="23" t="s">
        <v>106</v>
      </c>
      <c r="D15" s="6">
        <f t="shared" ref="D15:D41" si="1">R15+AF15+AT15+BH15+BV15+CJ15</f>
        <v>35795</v>
      </c>
      <c r="E15" s="6">
        <f t="shared" si="0"/>
        <v>35775</v>
      </c>
      <c r="F15" s="6">
        <f t="shared" si="0"/>
        <v>37113</v>
      </c>
      <c r="G15" s="6">
        <f t="shared" si="0"/>
        <v>37418</v>
      </c>
      <c r="H15" s="6">
        <f t="shared" si="0"/>
        <v>35954</v>
      </c>
      <c r="I15" s="6">
        <f t="shared" si="0"/>
        <v>36713</v>
      </c>
      <c r="J15" s="6">
        <f t="shared" si="0"/>
        <v>36713</v>
      </c>
      <c r="K15" s="6">
        <f t="shared" si="0"/>
        <v>36713</v>
      </c>
      <c r="L15" s="6">
        <f t="shared" si="0"/>
        <v>36713</v>
      </c>
      <c r="M15" s="6">
        <f t="shared" si="0"/>
        <v>36713</v>
      </c>
      <c r="O15" s="9" t="s">
        <v>65</v>
      </c>
      <c r="P15" s="11" t="s">
        <v>107</v>
      </c>
      <c r="Q15" s="8" t="s">
        <v>106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C15" s="9" t="s">
        <v>65</v>
      </c>
      <c r="AD15" s="11" t="s">
        <v>107</v>
      </c>
      <c r="AE15" s="13" t="s">
        <v>106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Q15" s="9" t="s">
        <v>65</v>
      </c>
      <c r="AR15" s="11" t="s">
        <v>107</v>
      </c>
      <c r="AS15" s="13" t="s">
        <v>106</v>
      </c>
      <c r="AT15" s="18"/>
      <c r="AU15" s="18"/>
      <c r="AV15" s="18"/>
      <c r="AW15" s="18"/>
      <c r="AX15" s="18"/>
      <c r="AY15" s="19"/>
      <c r="AZ15" s="19"/>
      <c r="BA15" s="19"/>
      <c r="BB15" s="19"/>
      <c r="BC15" s="19"/>
      <c r="BE15" s="9" t="s">
        <v>65</v>
      </c>
      <c r="BF15" s="11" t="s">
        <v>107</v>
      </c>
      <c r="BG15" s="15" t="s">
        <v>106</v>
      </c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S15" s="9" t="s">
        <v>65</v>
      </c>
      <c r="BT15" s="11" t="s">
        <v>107</v>
      </c>
      <c r="BU15" s="15" t="s">
        <v>106</v>
      </c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G15" s="9" t="s">
        <v>65</v>
      </c>
      <c r="CH15" s="11" t="s">
        <v>107</v>
      </c>
      <c r="CI15" s="15" t="s">
        <v>106</v>
      </c>
      <c r="CJ15" s="15">
        <v>35795</v>
      </c>
      <c r="CK15" s="15">
        <v>35775</v>
      </c>
      <c r="CL15" s="15">
        <v>37113</v>
      </c>
      <c r="CM15" s="15">
        <v>37418</v>
      </c>
      <c r="CN15" s="15">
        <v>35954</v>
      </c>
      <c r="CO15" s="15">
        <v>36713</v>
      </c>
      <c r="CP15" s="15">
        <v>36713</v>
      </c>
      <c r="CQ15" s="15">
        <v>36713</v>
      </c>
      <c r="CR15" s="15">
        <v>36713</v>
      </c>
      <c r="CS15" s="15">
        <v>36713</v>
      </c>
    </row>
    <row r="16" spans="1:97" ht="43.2">
      <c r="A16" s="22" t="s">
        <v>81</v>
      </c>
      <c r="B16" s="11" t="s">
        <v>108</v>
      </c>
      <c r="C16" s="23" t="s">
        <v>109</v>
      </c>
      <c r="D16" s="6">
        <f t="shared" si="1"/>
        <v>44924.770000000004</v>
      </c>
      <c r="E16" s="6">
        <f t="shared" si="0"/>
        <v>48948.009999999995</v>
      </c>
      <c r="F16" s="6">
        <f t="shared" si="0"/>
        <v>49094.39</v>
      </c>
      <c r="G16" s="6">
        <f t="shared" si="0"/>
        <v>50768.380000000005</v>
      </c>
      <c r="H16" s="6">
        <f t="shared" si="0"/>
        <v>54160.86</v>
      </c>
      <c r="I16" s="6">
        <f t="shared" si="0"/>
        <v>61420.56</v>
      </c>
      <c r="J16" s="6">
        <f t="shared" si="0"/>
        <v>78819.06</v>
      </c>
      <c r="K16" s="6">
        <f t="shared" si="0"/>
        <v>99676.760000000009</v>
      </c>
      <c r="L16" s="6">
        <f t="shared" si="0"/>
        <v>118854.36</v>
      </c>
      <c r="M16" s="6">
        <f t="shared" si="0"/>
        <v>170191.06</v>
      </c>
      <c r="O16" s="9" t="s">
        <v>81</v>
      </c>
      <c r="P16" s="11" t="s">
        <v>108</v>
      </c>
      <c r="Q16" s="8" t="s">
        <v>109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C16" s="9" t="s">
        <v>81</v>
      </c>
      <c r="AD16" s="11" t="s">
        <v>108</v>
      </c>
      <c r="AE16" s="13" t="s">
        <v>109</v>
      </c>
      <c r="AF16" s="6">
        <v>27434</v>
      </c>
      <c r="AG16" s="6">
        <v>29538</v>
      </c>
      <c r="AH16" s="6">
        <v>31090</v>
      </c>
      <c r="AI16" s="6">
        <v>34180</v>
      </c>
      <c r="AJ16" s="6">
        <v>37647</v>
      </c>
      <c r="AK16" s="6">
        <v>38000</v>
      </c>
      <c r="AL16" s="6">
        <v>39500</v>
      </c>
      <c r="AM16" s="6">
        <v>46500</v>
      </c>
      <c r="AN16" s="6">
        <v>55000</v>
      </c>
      <c r="AO16" s="6">
        <v>100420</v>
      </c>
      <c r="AQ16" s="9" t="s">
        <v>81</v>
      </c>
      <c r="AR16" s="11" t="s">
        <v>108</v>
      </c>
      <c r="AS16" s="13" t="s">
        <v>109</v>
      </c>
      <c r="AT16" s="14">
        <v>17490.77</v>
      </c>
      <c r="AU16" s="14">
        <v>19410.009999999998</v>
      </c>
      <c r="AV16" s="14">
        <v>18004.39</v>
      </c>
      <c r="AW16" s="14">
        <v>16588.38</v>
      </c>
      <c r="AX16" s="14">
        <v>16513.86</v>
      </c>
      <c r="AY16" s="13">
        <v>23420.560000000001</v>
      </c>
      <c r="AZ16" s="13">
        <v>39319.06</v>
      </c>
      <c r="BA16" s="13">
        <v>53176.76</v>
      </c>
      <c r="BB16" s="13">
        <v>63854.36</v>
      </c>
      <c r="BC16" s="13">
        <v>69771.06</v>
      </c>
      <c r="BE16" s="9" t="s">
        <v>81</v>
      </c>
      <c r="BF16" s="11" t="s">
        <v>108</v>
      </c>
      <c r="BG16" s="15" t="s">
        <v>109</v>
      </c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S16" s="9" t="s">
        <v>81</v>
      </c>
      <c r="BT16" s="11" t="s">
        <v>108</v>
      </c>
      <c r="BU16" s="15" t="s">
        <v>109</v>
      </c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G16" s="9" t="s">
        <v>81</v>
      </c>
      <c r="CH16" s="11" t="s">
        <v>108</v>
      </c>
      <c r="CI16" s="15" t="s">
        <v>109</v>
      </c>
      <c r="CJ16" s="15"/>
      <c r="CK16" s="15"/>
      <c r="CL16" s="15"/>
      <c r="CM16" s="15"/>
      <c r="CN16" s="15"/>
      <c r="CO16" s="15"/>
      <c r="CP16" s="15"/>
      <c r="CQ16" s="15"/>
      <c r="CR16" s="15"/>
      <c r="CS16" s="15"/>
    </row>
    <row r="17" spans="1:97" ht="33">
      <c r="A17" s="22" t="s">
        <v>110</v>
      </c>
      <c r="B17" s="11" t="s">
        <v>111</v>
      </c>
      <c r="C17" s="23" t="s">
        <v>109</v>
      </c>
      <c r="D17" s="6">
        <f t="shared" si="1"/>
        <v>237130.01699999999</v>
      </c>
      <c r="E17" s="6">
        <f t="shared" si="0"/>
        <v>235163.15000000002</v>
      </c>
      <c r="F17" s="6">
        <f t="shared" si="0"/>
        <v>243055.72999999998</v>
      </c>
      <c r="G17" s="6">
        <f t="shared" si="0"/>
        <v>209796.33000000002</v>
      </c>
      <c r="H17" s="6">
        <f t="shared" si="0"/>
        <v>206452.97999999998</v>
      </c>
      <c r="I17" s="6">
        <f t="shared" si="0"/>
        <v>205237.47</v>
      </c>
      <c r="J17" s="6">
        <f t="shared" si="0"/>
        <v>198423.77000000002</v>
      </c>
      <c r="K17" s="6">
        <f t="shared" si="0"/>
        <v>192484.77000000002</v>
      </c>
      <c r="L17" s="6">
        <f t="shared" si="0"/>
        <v>187908.66999999998</v>
      </c>
      <c r="M17" s="6">
        <f t="shared" si="0"/>
        <v>185372.97</v>
      </c>
      <c r="O17" s="9" t="s">
        <v>110</v>
      </c>
      <c r="P17" s="11" t="s">
        <v>111</v>
      </c>
      <c r="Q17" s="8" t="s">
        <v>109</v>
      </c>
      <c r="R17" s="6">
        <v>2569.0770000000002</v>
      </c>
      <c r="S17" s="6">
        <v>2493.1</v>
      </c>
      <c r="T17" s="6">
        <v>3200.59</v>
      </c>
      <c r="U17" s="6">
        <v>3963.86</v>
      </c>
      <c r="V17" s="6">
        <v>3816.03</v>
      </c>
      <c r="W17" s="6">
        <v>3820</v>
      </c>
      <c r="X17" s="6">
        <v>3820</v>
      </c>
      <c r="Y17" s="6">
        <v>3820</v>
      </c>
      <c r="Z17" s="6">
        <v>3820</v>
      </c>
      <c r="AA17" s="6">
        <v>3820</v>
      </c>
      <c r="AC17" s="9" t="s">
        <v>110</v>
      </c>
      <c r="AD17" s="11" t="s">
        <v>111</v>
      </c>
      <c r="AE17" s="13" t="s">
        <v>109</v>
      </c>
      <c r="AF17" s="6">
        <v>122086</v>
      </c>
      <c r="AG17" s="6">
        <v>121203</v>
      </c>
      <c r="AH17" s="6">
        <v>121481</v>
      </c>
      <c r="AI17" s="6">
        <v>105639</v>
      </c>
      <c r="AJ17" s="6">
        <v>104184</v>
      </c>
      <c r="AK17" s="6">
        <v>104184</v>
      </c>
      <c r="AL17" s="6">
        <v>104184</v>
      </c>
      <c r="AM17" s="6">
        <v>104184</v>
      </c>
      <c r="AN17" s="6">
        <v>104184</v>
      </c>
      <c r="AO17" s="6">
        <v>104184</v>
      </c>
      <c r="AQ17" s="9" t="s">
        <v>110</v>
      </c>
      <c r="AR17" s="11" t="s">
        <v>111</v>
      </c>
      <c r="AS17" s="13" t="s">
        <v>109</v>
      </c>
      <c r="AT17" s="14">
        <v>112474.94</v>
      </c>
      <c r="AU17" s="14">
        <v>111467.05</v>
      </c>
      <c r="AV17" s="14">
        <v>118374.14</v>
      </c>
      <c r="AW17" s="14">
        <v>100193.47</v>
      </c>
      <c r="AX17" s="14">
        <v>98452.95</v>
      </c>
      <c r="AY17" s="14">
        <v>97233.47</v>
      </c>
      <c r="AZ17" s="14">
        <v>90419.77</v>
      </c>
      <c r="BA17" s="13">
        <v>84480.77</v>
      </c>
      <c r="BB17" s="13">
        <v>79904.67</v>
      </c>
      <c r="BC17" s="13">
        <v>77368.97</v>
      </c>
      <c r="BE17" s="9" t="s">
        <v>110</v>
      </c>
      <c r="BF17" s="11" t="s">
        <v>111</v>
      </c>
      <c r="BG17" s="15" t="s">
        <v>109</v>
      </c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S17" s="9" t="s">
        <v>110</v>
      </c>
      <c r="BT17" s="11" t="s">
        <v>111</v>
      </c>
      <c r="BU17" s="15" t="s">
        <v>109</v>
      </c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G17" s="9" t="s">
        <v>110</v>
      </c>
      <c r="CH17" s="11" t="s">
        <v>111</v>
      </c>
      <c r="CI17" s="15" t="s">
        <v>109</v>
      </c>
      <c r="CJ17" s="15"/>
      <c r="CK17" s="15"/>
      <c r="CL17" s="15"/>
      <c r="CM17" s="15"/>
      <c r="CN17" s="15"/>
      <c r="CO17" s="15"/>
      <c r="CP17" s="15"/>
      <c r="CQ17" s="15"/>
      <c r="CR17" s="15"/>
      <c r="CS17" s="15"/>
    </row>
    <row r="18" spans="1:97" ht="43.2">
      <c r="A18" s="22" t="s">
        <v>112</v>
      </c>
      <c r="B18" s="11" t="s">
        <v>113</v>
      </c>
      <c r="C18" s="23" t="s">
        <v>114</v>
      </c>
      <c r="D18" s="6">
        <f t="shared" si="1"/>
        <v>1139.51</v>
      </c>
      <c r="E18" s="6">
        <f t="shared" si="0"/>
        <v>1117.0999999999999</v>
      </c>
      <c r="F18" s="6">
        <f t="shared" si="0"/>
        <v>1034.5999999999999</v>
      </c>
      <c r="G18" s="6">
        <f t="shared" si="0"/>
        <v>1098.44</v>
      </c>
      <c r="H18" s="6">
        <f t="shared" si="0"/>
        <v>1092.1500000000001</v>
      </c>
      <c r="I18" s="6">
        <f t="shared" si="0"/>
        <v>1159.4000000000001</v>
      </c>
      <c r="J18" s="6">
        <f t="shared" si="0"/>
        <v>1226.2</v>
      </c>
      <c r="K18" s="6">
        <f t="shared" si="0"/>
        <v>1383.6</v>
      </c>
      <c r="L18" s="6">
        <f t="shared" si="0"/>
        <v>1540.7</v>
      </c>
      <c r="M18" s="6">
        <f t="shared" si="0"/>
        <v>1697.1</v>
      </c>
      <c r="O18" s="9" t="s">
        <v>112</v>
      </c>
      <c r="P18" s="11" t="s">
        <v>113</v>
      </c>
      <c r="Q18" s="8" t="s">
        <v>114</v>
      </c>
      <c r="R18" s="6">
        <v>0</v>
      </c>
      <c r="S18" s="6">
        <v>0</v>
      </c>
      <c r="T18" s="6">
        <v>0.1</v>
      </c>
      <c r="U18" s="6">
        <v>0.3</v>
      </c>
      <c r="V18" s="6">
        <v>1.5</v>
      </c>
      <c r="W18" s="6">
        <v>1.6</v>
      </c>
      <c r="X18" s="6">
        <v>1.7</v>
      </c>
      <c r="Y18" s="6">
        <v>1.8</v>
      </c>
      <c r="Z18" s="6">
        <v>1.8</v>
      </c>
      <c r="AA18" s="6">
        <v>1.9</v>
      </c>
      <c r="AC18" s="9" t="s">
        <v>112</v>
      </c>
      <c r="AD18" s="11" t="s">
        <v>113</v>
      </c>
      <c r="AE18" s="13" t="s">
        <v>114</v>
      </c>
      <c r="AF18" s="6">
        <v>159.4</v>
      </c>
      <c r="AG18" s="6">
        <v>168.3</v>
      </c>
      <c r="AH18" s="6">
        <v>175.5</v>
      </c>
      <c r="AI18" s="6">
        <v>191.94</v>
      </c>
      <c r="AJ18" s="6">
        <v>180.05</v>
      </c>
      <c r="AK18" s="6">
        <v>190.3</v>
      </c>
      <c r="AL18" s="6">
        <v>200.1</v>
      </c>
      <c r="AM18" s="6">
        <v>300.5</v>
      </c>
      <c r="AN18" s="6">
        <v>400.7</v>
      </c>
      <c r="AO18" s="6">
        <v>500.1</v>
      </c>
      <c r="AQ18" s="9" t="s">
        <v>112</v>
      </c>
      <c r="AR18" s="11" t="s">
        <v>113</v>
      </c>
      <c r="AS18" s="13" t="s">
        <v>114</v>
      </c>
      <c r="AT18" s="14">
        <v>980.11</v>
      </c>
      <c r="AU18" s="14">
        <v>948.8</v>
      </c>
      <c r="AV18" s="14">
        <v>859</v>
      </c>
      <c r="AW18" s="14">
        <v>906.2</v>
      </c>
      <c r="AX18" s="14">
        <v>910.6</v>
      </c>
      <c r="AY18" s="13">
        <v>967.5</v>
      </c>
      <c r="AZ18" s="13">
        <v>1024.4000000000001</v>
      </c>
      <c r="BA18" s="14">
        <v>1081.3</v>
      </c>
      <c r="BB18" s="13">
        <v>1138.2</v>
      </c>
      <c r="BC18" s="13">
        <v>1195.0999999999999</v>
      </c>
      <c r="BE18" s="9" t="s">
        <v>112</v>
      </c>
      <c r="BF18" s="11" t="s">
        <v>113</v>
      </c>
      <c r="BG18" s="15" t="s">
        <v>114</v>
      </c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S18" s="9" t="s">
        <v>112</v>
      </c>
      <c r="BT18" s="11" t="s">
        <v>113</v>
      </c>
      <c r="BU18" s="15" t="s">
        <v>114</v>
      </c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G18" s="9" t="s">
        <v>112</v>
      </c>
      <c r="CH18" s="11" t="s">
        <v>113</v>
      </c>
      <c r="CI18" s="15" t="s">
        <v>114</v>
      </c>
      <c r="CJ18" s="15"/>
      <c r="CK18" s="15"/>
      <c r="CL18" s="15"/>
      <c r="CM18" s="15"/>
      <c r="CN18" s="15"/>
      <c r="CO18" s="15"/>
      <c r="CP18" s="15"/>
      <c r="CQ18" s="15"/>
      <c r="CR18" s="15"/>
      <c r="CS18" s="15"/>
    </row>
    <row r="19" spans="1:97" ht="33">
      <c r="A19" s="22" t="s">
        <v>115</v>
      </c>
      <c r="B19" s="11" t="s">
        <v>116</v>
      </c>
      <c r="C19" s="23" t="s">
        <v>114</v>
      </c>
      <c r="D19" s="6">
        <f t="shared" si="1"/>
        <v>2484.31</v>
      </c>
      <c r="E19" s="6">
        <f t="shared" si="0"/>
        <v>2480.5500000000002</v>
      </c>
      <c r="F19" s="6">
        <f t="shared" si="0"/>
        <v>2239.212</v>
      </c>
      <c r="G19" s="6">
        <f t="shared" si="0"/>
        <v>2234.9850000000001</v>
      </c>
      <c r="H19" s="6">
        <f t="shared" si="0"/>
        <v>2180.0630000000001</v>
      </c>
      <c r="I19" s="6">
        <f t="shared" si="0"/>
        <v>2257.8200000000002</v>
      </c>
      <c r="J19" s="6">
        <f t="shared" si="0"/>
        <v>2227.759</v>
      </c>
      <c r="K19" s="6">
        <f t="shared" si="0"/>
        <v>2199.0789999999997</v>
      </c>
      <c r="L19" s="6">
        <f t="shared" si="0"/>
        <v>2196.6790000000001</v>
      </c>
      <c r="M19" s="6">
        <f t="shared" si="0"/>
        <v>2193.5789999999997</v>
      </c>
      <c r="O19" s="9" t="s">
        <v>115</v>
      </c>
      <c r="P19" s="11" t="s">
        <v>116</v>
      </c>
      <c r="Q19" s="8" t="s">
        <v>114</v>
      </c>
      <c r="R19" s="6">
        <v>57.5</v>
      </c>
      <c r="S19" s="6">
        <v>51.8</v>
      </c>
      <c r="T19" s="6">
        <v>43.33</v>
      </c>
      <c r="U19" s="6">
        <v>36.299999999999997</v>
      </c>
      <c r="V19" s="6">
        <v>27.2</v>
      </c>
      <c r="W19" s="6">
        <v>30</v>
      </c>
      <c r="X19" s="6">
        <v>30</v>
      </c>
      <c r="Y19" s="6">
        <v>30</v>
      </c>
      <c r="Z19" s="6">
        <v>30</v>
      </c>
      <c r="AA19" s="6">
        <v>30</v>
      </c>
      <c r="AC19" s="9" t="s">
        <v>115</v>
      </c>
      <c r="AD19" s="11" t="s">
        <v>116</v>
      </c>
      <c r="AE19" s="13" t="s">
        <v>114</v>
      </c>
      <c r="AF19" s="6">
        <v>1012.21</v>
      </c>
      <c r="AG19" s="6">
        <v>1051.05</v>
      </c>
      <c r="AH19" s="6">
        <v>992.98199999999997</v>
      </c>
      <c r="AI19" s="6">
        <v>992.28499999999997</v>
      </c>
      <c r="AJ19" s="6">
        <v>945.06299999999999</v>
      </c>
      <c r="AK19" s="6">
        <v>1022.42</v>
      </c>
      <c r="AL19" s="6">
        <v>994.75900000000001</v>
      </c>
      <c r="AM19" s="6">
        <v>968.47900000000004</v>
      </c>
      <c r="AN19" s="6">
        <v>968.47900000000004</v>
      </c>
      <c r="AO19" s="6">
        <v>968.47900000000004</v>
      </c>
      <c r="AQ19" s="9" t="s">
        <v>115</v>
      </c>
      <c r="AR19" s="11" t="s">
        <v>116</v>
      </c>
      <c r="AS19" s="13" t="s">
        <v>114</v>
      </c>
      <c r="AT19" s="14">
        <v>1414.6</v>
      </c>
      <c r="AU19" s="14">
        <v>1377.7</v>
      </c>
      <c r="AV19" s="14">
        <v>1202.9000000000001</v>
      </c>
      <c r="AW19" s="14">
        <v>1206.4000000000001</v>
      </c>
      <c r="AX19" s="14">
        <v>1207.8</v>
      </c>
      <c r="AY19" s="13">
        <v>1205.4000000000001</v>
      </c>
      <c r="AZ19" s="13">
        <v>1203</v>
      </c>
      <c r="BA19" s="13">
        <v>1200.5999999999999</v>
      </c>
      <c r="BB19" s="13">
        <v>1198.2</v>
      </c>
      <c r="BC19" s="13">
        <v>1195.0999999999999</v>
      </c>
      <c r="BE19" s="9" t="s">
        <v>115</v>
      </c>
      <c r="BF19" s="11" t="s">
        <v>116</v>
      </c>
      <c r="BG19" s="15" t="s">
        <v>114</v>
      </c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S19" s="9" t="s">
        <v>115</v>
      </c>
      <c r="BT19" s="11" t="s">
        <v>116</v>
      </c>
      <c r="BU19" s="15" t="s">
        <v>114</v>
      </c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G19" s="9" t="s">
        <v>115</v>
      </c>
      <c r="CH19" s="11" t="s">
        <v>116</v>
      </c>
      <c r="CI19" s="15" t="s">
        <v>114</v>
      </c>
      <c r="CJ19" s="15"/>
      <c r="CK19" s="15"/>
      <c r="CL19" s="15"/>
      <c r="CM19" s="15"/>
      <c r="CN19" s="15"/>
      <c r="CO19" s="15"/>
      <c r="CP19" s="15"/>
      <c r="CQ19" s="15"/>
      <c r="CR19" s="15"/>
      <c r="CS19" s="15"/>
    </row>
    <row r="20" spans="1:97" ht="43.2">
      <c r="A20" s="22" t="s">
        <v>117</v>
      </c>
      <c r="B20" s="11" t="s">
        <v>118</v>
      </c>
      <c r="C20" s="23" t="s">
        <v>114</v>
      </c>
      <c r="D20" s="6">
        <f t="shared" si="1"/>
        <v>64.899999999999991</v>
      </c>
      <c r="E20" s="6">
        <f t="shared" si="0"/>
        <v>67.900000000000006</v>
      </c>
      <c r="F20" s="6">
        <f t="shared" si="0"/>
        <v>76.199999999999989</v>
      </c>
      <c r="G20" s="6">
        <f t="shared" si="0"/>
        <v>80.152000000000001</v>
      </c>
      <c r="H20" s="6">
        <f t="shared" si="0"/>
        <v>88.646000000000001</v>
      </c>
      <c r="I20" s="6">
        <f t="shared" si="0"/>
        <v>91.855999999999995</v>
      </c>
      <c r="J20" s="6">
        <f t="shared" si="0"/>
        <v>116.569</v>
      </c>
      <c r="K20" s="6">
        <f t="shared" si="0"/>
        <v>125.54499999999999</v>
      </c>
      <c r="L20" s="6">
        <f t="shared" si="0"/>
        <v>136.15</v>
      </c>
      <c r="M20" s="6">
        <f t="shared" si="0"/>
        <v>150.1</v>
      </c>
      <c r="O20" s="9" t="s">
        <v>117</v>
      </c>
      <c r="P20" s="11" t="s">
        <v>118</v>
      </c>
      <c r="Q20" s="8" t="s">
        <v>114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C20" s="9" t="s">
        <v>117</v>
      </c>
      <c r="AD20" s="11" t="s">
        <v>118</v>
      </c>
      <c r="AE20" s="13" t="s">
        <v>114</v>
      </c>
      <c r="AF20" s="6">
        <v>49.8</v>
      </c>
      <c r="AG20" s="6">
        <v>50.2</v>
      </c>
      <c r="AH20" s="6">
        <v>54.3</v>
      </c>
      <c r="AI20" s="6">
        <v>57.451999999999998</v>
      </c>
      <c r="AJ20" s="6">
        <v>60.246000000000002</v>
      </c>
      <c r="AK20" s="6">
        <v>62.356000000000002</v>
      </c>
      <c r="AL20" s="6">
        <v>80.369</v>
      </c>
      <c r="AM20" s="6">
        <v>82.644999999999996</v>
      </c>
      <c r="AN20" s="6">
        <v>90.15</v>
      </c>
      <c r="AO20" s="6">
        <v>100.1</v>
      </c>
      <c r="AQ20" s="9" t="s">
        <v>117</v>
      </c>
      <c r="AR20" s="11" t="s">
        <v>118</v>
      </c>
      <c r="AS20" s="13" t="s">
        <v>114</v>
      </c>
      <c r="AT20" s="13">
        <v>15.1</v>
      </c>
      <c r="AU20" s="13">
        <v>17.7</v>
      </c>
      <c r="AV20" s="13">
        <v>21.9</v>
      </c>
      <c r="AW20" s="13">
        <v>22.7</v>
      </c>
      <c r="AX20" s="13">
        <v>28.4</v>
      </c>
      <c r="AY20" s="13">
        <v>29.5</v>
      </c>
      <c r="AZ20" s="13">
        <v>36.200000000000003</v>
      </c>
      <c r="BA20" s="13">
        <v>42.9</v>
      </c>
      <c r="BB20" s="13">
        <v>46</v>
      </c>
      <c r="BC20" s="13">
        <v>50</v>
      </c>
      <c r="BE20" s="9" t="s">
        <v>117</v>
      </c>
      <c r="BF20" s="11" t="s">
        <v>118</v>
      </c>
      <c r="BG20" s="15" t="s">
        <v>114</v>
      </c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S20" s="9" t="s">
        <v>117</v>
      </c>
      <c r="BT20" s="11" t="s">
        <v>118</v>
      </c>
      <c r="BU20" s="15" t="s">
        <v>114</v>
      </c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G20" s="9" t="s">
        <v>117</v>
      </c>
      <c r="CH20" s="11" t="s">
        <v>118</v>
      </c>
      <c r="CI20" s="15" t="s">
        <v>114</v>
      </c>
      <c r="CJ20" s="15"/>
      <c r="CK20" s="15"/>
      <c r="CL20" s="15"/>
      <c r="CM20" s="15"/>
      <c r="CN20" s="15"/>
      <c r="CO20" s="15"/>
      <c r="CP20" s="15"/>
      <c r="CQ20" s="15"/>
      <c r="CR20" s="15"/>
      <c r="CS20" s="15"/>
    </row>
    <row r="21" spans="1:97" ht="22.8">
      <c r="A21" s="22" t="s">
        <v>119</v>
      </c>
      <c r="B21" s="11" t="s">
        <v>120</v>
      </c>
      <c r="C21" s="23" t="s">
        <v>114</v>
      </c>
      <c r="D21" s="6">
        <f t="shared" si="1"/>
        <v>275.21999999999997</v>
      </c>
      <c r="E21" s="6">
        <f t="shared" si="0"/>
        <v>273.86</v>
      </c>
      <c r="F21" s="6">
        <f t="shared" si="0"/>
        <v>287.99</v>
      </c>
      <c r="G21" s="6">
        <f t="shared" si="0"/>
        <v>273.27999999999997</v>
      </c>
      <c r="H21" s="6">
        <f t="shared" si="0"/>
        <v>283.2</v>
      </c>
      <c r="I21" s="6">
        <f t="shared" si="0"/>
        <v>282.7</v>
      </c>
      <c r="J21" s="6">
        <f t="shared" si="0"/>
        <v>278.5</v>
      </c>
      <c r="K21" s="6">
        <f t="shared" si="0"/>
        <v>276.2</v>
      </c>
      <c r="L21" s="6">
        <f t="shared" si="0"/>
        <v>274.7</v>
      </c>
      <c r="M21" s="6">
        <f t="shared" si="0"/>
        <v>272.8</v>
      </c>
      <c r="O21" s="9" t="s">
        <v>119</v>
      </c>
      <c r="P21" s="11" t="s">
        <v>120</v>
      </c>
      <c r="Q21" s="8" t="s">
        <v>114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C21" s="9" t="s">
        <v>119</v>
      </c>
      <c r="AD21" s="11" t="s">
        <v>120</v>
      </c>
      <c r="AE21" s="13" t="s">
        <v>114</v>
      </c>
      <c r="AF21" s="6">
        <v>149.41999999999999</v>
      </c>
      <c r="AG21" s="6">
        <v>155.06</v>
      </c>
      <c r="AH21" s="6">
        <v>162.59</v>
      </c>
      <c r="AI21" s="6">
        <v>170.38</v>
      </c>
      <c r="AJ21" s="6">
        <v>178.5</v>
      </c>
      <c r="AK21" s="6">
        <v>178.5</v>
      </c>
      <c r="AL21" s="6">
        <v>178.5</v>
      </c>
      <c r="AM21" s="6">
        <v>178.5</v>
      </c>
      <c r="AN21" s="6">
        <v>178.5</v>
      </c>
      <c r="AO21" s="6">
        <v>178.5</v>
      </c>
      <c r="AQ21" s="9" t="s">
        <v>119</v>
      </c>
      <c r="AR21" s="11" t="s">
        <v>120</v>
      </c>
      <c r="AS21" s="13" t="s">
        <v>114</v>
      </c>
      <c r="AT21" s="13">
        <v>125.8</v>
      </c>
      <c r="AU21" s="13">
        <v>118.8</v>
      </c>
      <c r="AV21" s="13">
        <v>125.4</v>
      </c>
      <c r="AW21" s="13">
        <v>102.9</v>
      </c>
      <c r="AX21" s="13">
        <v>104.7</v>
      </c>
      <c r="AY21" s="13">
        <v>104.2</v>
      </c>
      <c r="AZ21" s="13">
        <v>100</v>
      </c>
      <c r="BA21" s="13">
        <v>97.7</v>
      </c>
      <c r="BB21" s="13">
        <v>96.2</v>
      </c>
      <c r="BC21" s="13">
        <v>94.3</v>
      </c>
      <c r="BE21" s="9" t="s">
        <v>119</v>
      </c>
      <c r="BF21" s="11" t="s">
        <v>120</v>
      </c>
      <c r="BG21" s="15" t="s">
        <v>114</v>
      </c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S21" s="9" t="s">
        <v>119</v>
      </c>
      <c r="BT21" s="11" t="s">
        <v>120</v>
      </c>
      <c r="BU21" s="15" t="s">
        <v>114</v>
      </c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G21" s="9" t="s">
        <v>119</v>
      </c>
      <c r="CH21" s="11" t="s">
        <v>120</v>
      </c>
      <c r="CI21" s="15" t="s">
        <v>114</v>
      </c>
      <c r="CJ21" s="15"/>
      <c r="CK21" s="15"/>
      <c r="CL21" s="15"/>
      <c r="CM21" s="15"/>
      <c r="CN21" s="15"/>
      <c r="CO21" s="15"/>
      <c r="CP21" s="15"/>
      <c r="CQ21" s="15"/>
      <c r="CR21" s="15"/>
      <c r="CS21" s="15"/>
    </row>
    <row r="22" spans="1:97" ht="22.8">
      <c r="A22" s="22" t="s">
        <v>121</v>
      </c>
      <c r="B22" s="11" t="s">
        <v>122</v>
      </c>
      <c r="C22" s="23" t="s">
        <v>123</v>
      </c>
      <c r="D22" s="6">
        <f t="shared" si="1"/>
        <v>2510140</v>
      </c>
      <c r="E22" s="6">
        <f t="shared" si="0"/>
        <v>2946100</v>
      </c>
      <c r="F22" s="6">
        <f t="shared" si="0"/>
        <v>3764270</v>
      </c>
      <c r="G22" s="6">
        <f t="shared" si="0"/>
        <v>4231654</v>
      </c>
      <c r="H22" s="6">
        <f t="shared" si="0"/>
        <v>4067530</v>
      </c>
      <c r="I22" s="6">
        <f t="shared" si="0"/>
        <v>6181100</v>
      </c>
      <c r="J22" s="6">
        <f t="shared" si="0"/>
        <v>3893100</v>
      </c>
      <c r="K22" s="6">
        <f t="shared" si="0"/>
        <v>3693100</v>
      </c>
      <c r="L22" s="6">
        <f t="shared" si="0"/>
        <v>3593100</v>
      </c>
      <c r="M22" s="6">
        <f>AA22+AO22+BC22+BQ22+CE22+CS22</f>
        <v>2743100</v>
      </c>
      <c r="O22" s="9" t="s">
        <v>121</v>
      </c>
      <c r="P22" s="11" t="s">
        <v>122</v>
      </c>
      <c r="Q22" s="8" t="s">
        <v>123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C22" s="9" t="s">
        <v>121</v>
      </c>
      <c r="AD22" s="11" t="s">
        <v>122</v>
      </c>
      <c r="AE22" s="13" t="s">
        <v>123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Q22" s="9" t="s">
        <v>121</v>
      </c>
      <c r="AR22" s="11" t="s">
        <v>122</v>
      </c>
      <c r="AS22" s="13" t="s">
        <v>123</v>
      </c>
      <c r="AT22" s="20">
        <v>0</v>
      </c>
      <c r="AU22" s="20">
        <v>0</v>
      </c>
      <c r="AV22" s="20">
        <v>0</v>
      </c>
      <c r="AW22" s="20">
        <v>0</v>
      </c>
      <c r="AX22" s="20">
        <v>0</v>
      </c>
      <c r="AY22" s="20">
        <v>0</v>
      </c>
      <c r="AZ22" s="20">
        <v>0</v>
      </c>
      <c r="BA22" s="20">
        <v>0</v>
      </c>
      <c r="BB22" s="20">
        <v>0</v>
      </c>
      <c r="BC22" s="20">
        <v>0</v>
      </c>
      <c r="BE22" s="9" t="s">
        <v>121</v>
      </c>
      <c r="BF22" s="11" t="s">
        <v>122</v>
      </c>
      <c r="BG22" s="15" t="s">
        <v>123</v>
      </c>
      <c r="BH22" s="15">
        <v>2320140</v>
      </c>
      <c r="BI22" s="15">
        <v>2756100</v>
      </c>
      <c r="BJ22" s="15">
        <v>3494070</v>
      </c>
      <c r="BK22" s="15">
        <v>3973550</v>
      </c>
      <c r="BL22" s="15">
        <v>3824430</v>
      </c>
      <c r="BM22" s="15">
        <v>3750000</v>
      </c>
      <c r="BN22" s="15">
        <v>3650000</v>
      </c>
      <c r="BO22" s="15">
        <v>3450000</v>
      </c>
      <c r="BP22" s="15">
        <v>3350000</v>
      </c>
      <c r="BQ22" s="15">
        <v>2500000</v>
      </c>
      <c r="BS22" s="9" t="s">
        <v>121</v>
      </c>
      <c r="BT22" s="11" t="s">
        <v>122</v>
      </c>
      <c r="BU22" s="15" t="s">
        <v>123</v>
      </c>
      <c r="BV22" s="15">
        <v>190000</v>
      </c>
      <c r="BW22" s="15">
        <v>190000</v>
      </c>
      <c r="BX22" s="15">
        <v>270200</v>
      </c>
      <c r="BY22" s="15">
        <v>258104</v>
      </c>
      <c r="BZ22" s="15">
        <v>243100</v>
      </c>
      <c r="CA22" s="15">
        <v>2431100</v>
      </c>
      <c r="CB22" s="15">
        <v>243100</v>
      </c>
      <c r="CC22" s="15">
        <v>243100</v>
      </c>
      <c r="CD22" s="15">
        <v>243100</v>
      </c>
      <c r="CE22" s="15">
        <v>243100</v>
      </c>
      <c r="CG22" s="9" t="s">
        <v>121</v>
      </c>
      <c r="CH22" s="11" t="s">
        <v>122</v>
      </c>
      <c r="CI22" s="15" t="s">
        <v>123</v>
      </c>
      <c r="CJ22" s="15"/>
      <c r="CK22" s="15"/>
      <c r="CL22" s="15"/>
      <c r="CM22" s="15"/>
      <c r="CN22" s="15"/>
      <c r="CO22" s="15"/>
      <c r="CP22" s="15"/>
      <c r="CQ22" s="15"/>
      <c r="CR22" s="15"/>
      <c r="CS22" s="15"/>
    </row>
    <row r="23" spans="1:97">
      <c r="A23" s="22" t="s">
        <v>124</v>
      </c>
      <c r="B23" s="11" t="s">
        <v>125</v>
      </c>
      <c r="C23" s="23" t="s">
        <v>126</v>
      </c>
      <c r="D23" s="6">
        <f t="shared" si="1"/>
        <v>69016.800000000003</v>
      </c>
      <c r="E23" s="6">
        <f t="shared" si="0"/>
        <v>69016.800000000003</v>
      </c>
      <c r="F23" s="6">
        <f t="shared" si="0"/>
        <v>69016.800000000003</v>
      </c>
      <c r="G23" s="6">
        <f t="shared" si="0"/>
        <v>69084.800000000003</v>
      </c>
      <c r="H23" s="6">
        <f t="shared" si="0"/>
        <v>69084.800000000003</v>
      </c>
      <c r="I23" s="6">
        <f t="shared" si="0"/>
        <v>69084.800000000003</v>
      </c>
      <c r="J23" s="6">
        <f t="shared" si="0"/>
        <v>69084.800000000003</v>
      </c>
      <c r="K23" s="6">
        <f t="shared" si="0"/>
        <v>69084.800000000003</v>
      </c>
      <c r="L23" s="6">
        <f t="shared" si="0"/>
        <v>69084.800000000003</v>
      </c>
      <c r="M23" s="6">
        <f t="shared" si="0"/>
        <v>69084.800000000003</v>
      </c>
      <c r="O23" s="9" t="s">
        <v>124</v>
      </c>
      <c r="P23" s="11" t="s">
        <v>125</v>
      </c>
      <c r="Q23" s="8" t="s">
        <v>126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C23" s="9" t="s">
        <v>124</v>
      </c>
      <c r="AD23" s="11" t="s">
        <v>125</v>
      </c>
      <c r="AE23" s="13" t="s">
        <v>126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Q23" s="9" t="s">
        <v>124</v>
      </c>
      <c r="AR23" s="11" t="s">
        <v>125</v>
      </c>
      <c r="AS23" s="13" t="s">
        <v>126</v>
      </c>
      <c r="AT23" s="20">
        <v>0</v>
      </c>
      <c r="AU23" s="20">
        <v>0</v>
      </c>
      <c r="AV23" s="20">
        <v>0</v>
      </c>
      <c r="AW23" s="20">
        <v>0</v>
      </c>
      <c r="AX23" s="20">
        <v>0</v>
      </c>
      <c r="AY23" s="20">
        <v>0</v>
      </c>
      <c r="AZ23" s="20">
        <v>0</v>
      </c>
      <c r="BA23" s="20">
        <v>0</v>
      </c>
      <c r="BB23" s="20">
        <v>0</v>
      </c>
      <c r="BC23" s="20">
        <v>0</v>
      </c>
      <c r="BE23" s="9" t="s">
        <v>124</v>
      </c>
      <c r="BF23" s="11" t="s">
        <v>125</v>
      </c>
      <c r="BG23" s="15" t="s">
        <v>126</v>
      </c>
      <c r="BH23" s="15">
        <v>59987</v>
      </c>
      <c r="BI23" s="15">
        <v>59987</v>
      </c>
      <c r="BJ23" s="15">
        <v>59987</v>
      </c>
      <c r="BK23" s="15">
        <v>60055</v>
      </c>
      <c r="BL23" s="15">
        <v>60055</v>
      </c>
      <c r="BM23" s="15">
        <v>60055</v>
      </c>
      <c r="BN23" s="15">
        <v>60055</v>
      </c>
      <c r="BO23" s="15">
        <v>60055</v>
      </c>
      <c r="BP23" s="15">
        <v>60055</v>
      </c>
      <c r="BQ23" s="15">
        <v>60055</v>
      </c>
      <c r="BS23" s="9" t="s">
        <v>124</v>
      </c>
      <c r="BT23" s="11" t="s">
        <v>125</v>
      </c>
      <c r="BU23" s="15" t="s">
        <v>126</v>
      </c>
      <c r="BV23" s="15">
        <v>9029.7999999999993</v>
      </c>
      <c r="BW23" s="15">
        <v>9029.7999999999993</v>
      </c>
      <c r="BX23" s="15">
        <v>9029.7999999999993</v>
      </c>
      <c r="BY23" s="15">
        <v>9029.7999999999993</v>
      </c>
      <c r="BZ23" s="15">
        <v>9029.7999999999993</v>
      </c>
      <c r="CA23" s="15">
        <v>9029.7999999999993</v>
      </c>
      <c r="CB23" s="15">
        <v>9029.7999999999993</v>
      </c>
      <c r="CC23" s="15">
        <v>9029.7999999999993</v>
      </c>
      <c r="CD23" s="15">
        <v>9029.7999999999993</v>
      </c>
      <c r="CE23" s="15">
        <v>9029.7999999999993</v>
      </c>
      <c r="CG23" s="9" t="s">
        <v>124</v>
      </c>
      <c r="CH23" s="11" t="s">
        <v>125</v>
      </c>
      <c r="CI23" s="15" t="s">
        <v>126</v>
      </c>
      <c r="CJ23" s="15"/>
      <c r="CK23" s="15"/>
      <c r="CL23" s="15"/>
      <c r="CM23" s="15"/>
      <c r="CN23" s="15"/>
      <c r="CO23" s="15"/>
      <c r="CP23" s="15"/>
      <c r="CQ23" s="15"/>
      <c r="CR23" s="15"/>
      <c r="CS23" s="15"/>
    </row>
    <row r="24" spans="1:97" ht="22.8">
      <c r="A24" s="22" t="s">
        <v>127</v>
      </c>
      <c r="B24" s="11" t="s">
        <v>128</v>
      </c>
      <c r="C24" s="23" t="s">
        <v>109</v>
      </c>
      <c r="D24" s="6">
        <f t="shared" si="1"/>
        <v>17621.13</v>
      </c>
      <c r="E24" s="6">
        <f t="shared" si="0"/>
        <v>17289.3</v>
      </c>
      <c r="F24" s="6">
        <f t="shared" si="0"/>
        <v>17315.5</v>
      </c>
      <c r="G24" s="6">
        <f t="shared" si="0"/>
        <v>15244.26</v>
      </c>
      <c r="H24" s="6">
        <f t="shared" si="0"/>
        <v>15335.17</v>
      </c>
      <c r="I24" s="6">
        <f t="shared" si="0"/>
        <v>14931.839</v>
      </c>
      <c r="J24" s="6">
        <f t="shared" si="0"/>
        <v>14540.608</v>
      </c>
      <c r="K24" s="6">
        <f t="shared" si="0"/>
        <v>14390.8</v>
      </c>
      <c r="L24" s="6">
        <f t="shared" si="0"/>
        <v>14340.8</v>
      </c>
      <c r="M24" s="6">
        <f t="shared" si="0"/>
        <v>14290.8</v>
      </c>
      <c r="O24" s="9" t="s">
        <v>127</v>
      </c>
      <c r="P24" s="11" t="s">
        <v>128</v>
      </c>
      <c r="Q24" s="8" t="s">
        <v>109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C24" s="9" t="s">
        <v>127</v>
      </c>
      <c r="AD24" s="11" t="s">
        <v>128</v>
      </c>
      <c r="AE24" s="13" t="s">
        <v>109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Q24" s="9" t="s">
        <v>127</v>
      </c>
      <c r="AR24" s="11" t="s">
        <v>128</v>
      </c>
      <c r="AS24" s="13" t="s">
        <v>109</v>
      </c>
      <c r="AT24" s="20">
        <v>0</v>
      </c>
      <c r="AU24" s="20">
        <v>0</v>
      </c>
      <c r="AV24" s="20">
        <v>0</v>
      </c>
      <c r="AW24" s="20">
        <v>0</v>
      </c>
      <c r="AX24" s="20">
        <v>0</v>
      </c>
      <c r="AY24" s="20">
        <v>0</v>
      </c>
      <c r="AZ24" s="20">
        <v>0</v>
      </c>
      <c r="BA24" s="20">
        <v>0</v>
      </c>
      <c r="BB24" s="20">
        <v>0</v>
      </c>
      <c r="BC24" s="20">
        <v>0</v>
      </c>
      <c r="BE24" s="9" t="s">
        <v>127</v>
      </c>
      <c r="BF24" s="11" t="s">
        <v>128</v>
      </c>
      <c r="BG24" s="15" t="s">
        <v>109</v>
      </c>
      <c r="BH24" s="26">
        <v>15108.93</v>
      </c>
      <c r="BI24" s="26">
        <v>15103</v>
      </c>
      <c r="BJ24" s="26">
        <v>15170</v>
      </c>
      <c r="BK24" s="26">
        <v>13495.56</v>
      </c>
      <c r="BL24" s="26">
        <v>13444.37</v>
      </c>
      <c r="BM24" s="26">
        <v>13041.039000000001</v>
      </c>
      <c r="BN24" s="26">
        <v>12649.808000000001</v>
      </c>
      <c r="BO24" s="26">
        <v>12500</v>
      </c>
      <c r="BP24" s="26">
        <v>12450</v>
      </c>
      <c r="BQ24" s="26">
        <v>12400</v>
      </c>
      <c r="BS24" s="9" t="s">
        <v>127</v>
      </c>
      <c r="BT24" s="11" t="s">
        <v>128</v>
      </c>
      <c r="BU24" s="15" t="s">
        <v>109</v>
      </c>
      <c r="BV24" s="15">
        <v>2512.1999999999998</v>
      </c>
      <c r="BW24" s="15">
        <v>2186.3000000000002</v>
      </c>
      <c r="BX24" s="15">
        <v>2145.5</v>
      </c>
      <c r="BY24" s="15">
        <v>1748.7</v>
      </c>
      <c r="BZ24" s="15">
        <v>1890.8</v>
      </c>
      <c r="CA24" s="15">
        <v>1890.8</v>
      </c>
      <c r="CB24" s="15">
        <v>1890.8</v>
      </c>
      <c r="CC24" s="15">
        <v>1890.8</v>
      </c>
      <c r="CD24" s="15">
        <v>1890.8</v>
      </c>
      <c r="CE24" s="15">
        <v>1890.8</v>
      </c>
      <c r="CG24" s="9" t="s">
        <v>127</v>
      </c>
      <c r="CH24" s="11" t="s">
        <v>128</v>
      </c>
      <c r="CI24" s="15" t="s">
        <v>109</v>
      </c>
      <c r="CJ24" s="15"/>
      <c r="CK24" s="15"/>
      <c r="CL24" s="15"/>
      <c r="CM24" s="15"/>
      <c r="CN24" s="15"/>
      <c r="CO24" s="15"/>
      <c r="CP24" s="15"/>
      <c r="CQ24" s="15"/>
      <c r="CR24" s="15"/>
      <c r="CS24" s="15"/>
    </row>
    <row r="25" spans="1:97" ht="22.8">
      <c r="A25" s="22" t="s">
        <v>129</v>
      </c>
      <c r="B25" s="11" t="s">
        <v>130</v>
      </c>
      <c r="C25" s="23" t="s">
        <v>131</v>
      </c>
      <c r="D25" s="6">
        <f t="shared" si="1"/>
        <v>34196</v>
      </c>
      <c r="E25" s="6">
        <f t="shared" si="0"/>
        <v>32136</v>
      </c>
      <c r="F25" s="6">
        <f t="shared" si="0"/>
        <v>33977</v>
      </c>
      <c r="G25" s="6">
        <f t="shared" si="0"/>
        <v>33912</v>
      </c>
      <c r="H25" s="6">
        <f t="shared" si="0"/>
        <v>36445</v>
      </c>
      <c r="I25" s="6">
        <f t="shared" si="0"/>
        <v>34122</v>
      </c>
      <c r="J25" s="6">
        <f t="shared" si="0"/>
        <v>33922</v>
      </c>
      <c r="K25" s="6">
        <f t="shared" si="0"/>
        <v>33792</v>
      </c>
      <c r="L25" s="6">
        <f t="shared" si="0"/>
        <v>33722</v>
      </c>
      <c r="M25" s="6">
        <f t="shared" si="0"/>
        <v>33622</v>
      </c>
      <c r="O25" s="9" t="s">
        <v>129</v>
      </c>
      <c r="P25" s="11" t="s">
        <v>130</v>
      </c>
      <c r="Q25" s="8" t="s">
        <v>131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C25" s="9" t="s">
        <v>129</v>
      </c>
      <c r="AD25" s="11" t="s">
        <v>130</v>
      </c>
      <c r="AE25" s="13" t="s">
        <v>131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Q25" s="9" t="s">
        <v>129</v>
      </c>
      <c r="AR25" s="11" t="s">
        <v>130</v>
      </c>
      <c r="AS25" s="13" t="s">
        <v>131</v>
      </c>
      <c r="AT25" s="20">
        <v>0</v>
      </c>
      <c r="AU25" s="20">
        <v>0</v>
      </c>
      <c r="AV25" s="20">
        <v>0</v>
      </c>
      <c r="AW25" s="20">
        <v>0</v>
      </c>
      <c r="AX25" s="20">
        <v>0</v>
      </c>
      <c r="AY25" s="20">
        <v>0</v>
      </c>
      <c r="AZ25" s="20">
        <v>0</v>
      </c>
      <c r="BA25" s="20">
        <v>0</v>
      </c>
      <c r="BB25" s="20">
        <v>0</v>
      </c>
      <c r="BC25" s="20">
        <v>0</v>
      </c>
      <c r="BE25" s="9" t="s">
        <v>129</v>
      </c>
      <c r="BF25" s="11" t="s">
        <v>130</v>
      </c>
      <c r="BG25" s="15" t="s">
        <v>131</v>
      </c>
      <c r="BH25" s="15">
        <v>32560</v>
      </c>
      <c r="BI25" s="15">
        <v>30500</v>
      </c>
      <c r="BJ25" s="15">
        <v>30650</v>
      </c>
      <c r="BK25" s="15">
        <v>29502</v>
      </c>
      <c r="BL25" s="15">
        <v>34323</v>
      </c>
      <c r="BM25" s="15">
        <v>32000</v>
      </c>
      <c r="BN25" s="15">
        <v>31800</v>
      </c>
      <c r="BO25" s="15">
        <v>31670</v>
      </c>
      <c r="BP25" s="15">
        <v>31600</v>
      </c>
      <c r="BQ25" s="15">
        <v>31500</v>
      </c>
      <c r="BS25" s="9" t="s">
        <v>129</v>
      </c>
      <c r="BT25" s="11" t="s">
        <v>130</v>
      </c>
      <c r="BU25" s="15" t="s">
        <v>131</v>
      </c>
      <c r="BV25" s="15">
        <v>1636</v>
      </c>
      <c r="BW25" s="15">
        <v>1636</v>
      </c>
      <c r="BX25" s="15">
        <v>3327</v>
      </c>
      <c r="BY25" s="15">
        <v>4410</v>
      </c>
      <c r="BZ25" s="15">
        <v>2122</v>
      </c>
      <c r="CA25" s="15">
        <v>2122</v>
      </c>
      <c r="CB25" s="15">
        <v>2122</v>
      </c>
      <c r="CC25" s="15">
        <v>2122</v>
      </c>
      <c r="CD25" s="15">
        <v>2122</v>
      </c>
      <c r="CE25" s="15">
        <v>2122</v>
      </c>
      <c r="CG25" s="9" t="s">
        <v>129</v>
      </c>
      <c r="CH25" s="11" t="s">
        <v>130</v>
      </c>
      <c r="CI25" s="15" t="s">
        <v>131</v>
      </c>
      <c r="CJ25" s="15"/>
      <c r="CK25" s="15"/>
      <c r="CL25" s="15"/>
      <c r="CM25" s="15"/>
      <c r="CN25" s="15"/>
      <c r="CO25" s="15"/>
      <c r="CP25" s="15"/>
      <c r="CQ25" s="15"/>
      <c r="CR25" s="15"/>
      <c r="CS25" s="15"/>
    </row>
    <row r="26" spans="1:97">
      <c r="A26" s="22" t="s">
        <v>132</v>
      </c>
      <c r="B26" s="11" t="s">
        <v>133</v>
      </c>
      <c r="C26" s="23" t="s">
        <v>134</v>
      </c>
      <c r="D26" s="6">
        <f t="shared" si="1"/>
        <v>1313</v>
      </c>
      <c r="E26" s="6">
        <f t="shared" si="0"/>
        <v>1304</v>
      </c>
      <c r="F26" s="6">
        <f t="shared" si="0"/>
        <v>1315</v>
      </c>
      <c r="G26" s="6">
        <f t="shared" si="0"/>
        <v>1314</v>
      </c>
      <c r="H26" s="6">
        <f t="shared" si="0"/>
        <v>1314</v>
      </c>
      <c r="I26" s="6">
        <f t="shared" si="0"/>
        <v>1314</v>
      </c>
      <c r="J26" s="6">
        <f t="shared" si="0"/>
        <v>1318</v>
      </c>
      <c r="K26" s="6">
        <f t="shared" si="0"/>
        <v>1318</v>
      </c>
      <c r="L26" s="6">
        <f t="shared" si="0"/>
        <v>1318</v>
      </c>
      <c r="M26" s="6">
        <f t="shared" si="0"/>
        <v>1318</v>
      </c>
      <c r="O26" s="9" t="s">
        <v>132</v>
      </c>
      <c r="P26" s="11" t="s">
        <v>133</v>
      </c>
      <c r="Q26" s="8" t="s">
        <v>134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C26" s="9" t="s">
        <v>132</v>
      </c>
      <c r="AD26" s="11" t="s">
        <v>133</v>
      </c>
      <c r="AE26" s="13" t="s">
        <v>134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Q26" s="9" t="s">
        <v>132</v>
      </c>
      <c r="AR26" s="11" t="s">
        <v>133</v>
      </c>
      <c r="AS26" s="13" t="s">
        <v>134</v>
      </c>
      <c r="AT26" s="20">
        <v>0</v>
      </c>
      <c r="AU26" s="20">
        <v>0</v>
      </c>
      <c r="AV26" s="20">
        <v>0</v>
      </c>
      <c r="AW26" s="20">
        <v>0</v>
      </c>
      <c r="AX26" s="20">
        <v>0</v>
      </c>
      <c r="AY26" s="20">
        <v>0</v>
      </c>
      <c r="AZ26" s="20">
        <v>0</v>
      </c>
      <c r="BA26" s="20">
        <v>0</v>
      </c>
      <c r="BB26" s="20">
        <v>0</v>
      </c>
      <c r="BC26" s="20">
        <v>0</v>
      </c>
      <c r="BE26" s="9" t="s">
        <v>132</v>
      </c>
      <c r="BF26" s="11" t="s">
        <v>133</v>
      </c>
      <c r="BG26" s="15" t="s">
        <v>134</v>
      </c>
      <c r="BH26" s="15">
        <v>1079</v>
      </c>
      <c r="BI26" s="15">
        <v>1070</v>
      </c>
      <c r="BJ26" s="15">
        <v>1081</v>
      </c>
      <c r="BK26" s="15">
        <v>1081</v>
      </c>
      <c r="BL26" s="15">
        <v>1081</v>
      </c>
      <c r="BM26" s="15">
        <v>1081</v>
      </c>
      <c r="BN26" s="15">
        <v>1085</v>
      </c>
      <c r="BO26" s="15">
        <v>1085</v>
      </c>
      <c r="BP26" s="15">
        <v>1085</v>
      </c>
      <c r="BQ26" s="15">
        <v>1085</v>
      </c>
      <c r="BS26" s="9" t="s">
        <v>132</v>
      </c>
      <c r="BT26" s="11" t="s">
        <v>133</v>
      </c>
      <c r="BU26" s="15" t="s">
        <v>134</v>
      </c>
      <c r="BV26" s="15">
        <v>234</v>
      </c>
      <c r="BW26" s="15">
        <v>234</v>
      </c>
      <c r="BX26" s="15">
        <v>234</v>
      </c>
      <c r="BY26" s="15">
        <v>233</v>
      </c>
      <c r="BZ26" s="15">
        <v>233</v>
      </c>
      <c r="CA26" s="15">
        <v>233</v>
      </c>
      <c r="CB26" s="15">
        <v>233</v>
      </c>
      <c r="CC26" s="15">
        <v>233</v>
      </c>
      <c r="CD26" s="15">
        <v>233</v>
      </c>
      <c r="CE26" s="15">
        <v>233</v>
      </c>
      <c r="CG26" s="9" t="s">
        <v>132</v>
      </c>
      <c r="CH26" s="11" t="s">
        <v>133</v>
      </c>
      <c r="CI26" s="15" t="s">
        <v>134</v>
      </c>
      <c r="CJ26" s="15"/>
      <c r="CK26" s="15"/>
      <c r="CL26" s="15"/>
      <c r="CM26" s="15"/>
      <c r="CN26" s="15"/>
      <c r="CO26" s="15"/>
      <c r="CP26" s="15"/>
      <c r="CQ26" s="15"/>
      <c r="CR26" s="15"/>
      <c r="CS26" s="15"/>
    </row>
    <row r="27" spans="1:97" ht="14.4" customHeight="1">
      <c r="A27" s="129" t="s">
        <v>6</v>
      </c>
      <c r="B27" s="129" t="s">
        <v>101</v>
      </c>
      <c r="C27" s="133" t="s">
        <v>102</v>
      </c>
      <c r="D27" s="4" t="s">
        <v>103</v>
      </c>
      <c r="E27" s="4" t="s">
        <v>103</v>
      </c>
      <c r="F27" s="4" t="s">
        <v>103</v>
      </c>
      <c r="G27" s="4" t="s">
        <v>103</v>
      </c>
      <c r="H27" s="4" t="s">
        <v>103</v>
      </c>
      <c r="I27" s="23" t="s">
        <v>104</v>
      </c>
      <c r="J27" s="23" t="s">
        <v>104</v>
      </c>
      <c r="K27" s="23" t="s">
        <v>104</v>
      </c>
      <c r="L27" s="23" t="s">
        <v>104</v>
      </c>
      <c r="M27" s="23" t="s">
        <v>104</v>
      </c>
      <c r="O27" s="22"/>
      <c r="P27" s="11"/>
      <c r="Q27" s="23"/>
      <c r="R27" s="6"/>
      <c r="S27" s="6"/>
      <c r="T27" s="6"/>
      <c r="U27" s="6"/>
      <c r="V27" s="6"/>
      <c r="W27" s="6"/>
      <c r="X27" s="6"/>
      <c r="Y27" s="6"/>
      <c r="Z27" s="6"/>
      <c r="AA27" s="6"/>
      <c r="AC27" s="22"/>
      <c r="AD27" s="11"/>
      <c r="AE27" s="22"/>
      <c r="AF27" s="6"/>
      <c r="AG27" s="6"/>
      <c r="AH27" s="6"/>
      <c r="AI27" s="6"/>
      <c r="AJ27" s="6"/>
      <c r="AK27" s="6"/>
      <c r="AL27" s="6"/>
      <c r="AM27" s="6"/>
      <c r="AN27" s="6"/>
      <c r="AO27" s="6"/>
      <c r="AQ27" s="22"/>
      <c r="AR27" s="11"/>
      <c r="AS27" s="22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E27" s="22"/>
      <c r="BF27" s="11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S27" s="22"/>
      <c r="BT27" s="11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G27" s="22"/>
      <c r="CH27" s="11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</row>
    <row r="28" spans="1:97">
      <c r="A28" s="130"/>
      <c r="B28" s="130"/>
      <c r="C28" s="134"/>
      <c r="D28" s="4">
        <v>2011</v>
      </c>
      <c r="E28" s="4">
        <v>2012</v>
      </c>
      <c r="F28" s="4">
        <v>2013</v>
      </c>
      <c r="G28" s="4">
        <v>2014</v>
      </c>
      <c r="H28" s="4">
        <v>2015</v>
      </c>
      <c r="I28" s="23">
        <v>2016</v>
      </c>
      <c r="J28" s="23">
        <v>2017</v>
      </c>
      <c r="K28" s="23">
        <v>2018</v>
      </c>
      <c r="L28" s="23">
        <v>2019</v>
      </c>
      <c r="M28" s="23">
        <v>20120</v>
      </c>
      <c r="O28" s="22"/>
      <c r="P28" s="11"/>
      <c r="Q28" s="23"/>
      <c r="R28" s="6"/>
      <c r="S28" s="6"/>
      <c r="T28" s="6"/>
      <c r="U28" s="6"/>
      <c r="V28" s="6"/>
      <c r="W28" s="6"/>
      <c r="X28" s="6"/>
      <c r="Y28" s="6"/>
      <c r="Z28" s="6"/>
      <c r="AA28" s="6"/>
      <c r="AC28" s="22"/>
      <c r="AD28" s="11"/>
      <c r="AE28" s="22"/>
      <c r="AF28" s="6"/>
      <c r="AG28" s="6"/>
      <c r="AH28" s="6"/>
      <c r="AI28" s="6"/>
      <c r="AJ28" s="6"/>
      <c r="AK28" s="6"/>
      <c r="AL28" s="6"/>
      <c r="AM28" s="6"/>
      <c r="AN28" s="6"/>
      <c r="AO28" s="6"/>
      <c r="AQ28" s="22"/>
      <c r="AR28" s="11"/>
      <c r="AS28" s="22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E28" s="22"/>
      <c r="BF28" s="11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S28" s="22"/>
      <c r="BT28" s="11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G28" s="22"/>
      <c r="CH28" s="11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</row>
    <row r="29" spans="1:97" ht="22.8">
      <c r="A29" s="22">
        <v>14</v>
      </c>
      <c r="B29" s="11" t="s">
        <v>136</v>
      </c>
      <c r="C29" s="5"/>
      <c r="D29" s="6">
        <f t="shared" si="1"/>
        <v>940</v>
      </c>
      <c r="E29" s="6">
        <f t="shared" ref="E29" si="2">S29+AG29+AU29+BI29+BW29+CK29</f>
        <v>2100</v>
      </c>
      <c r="F29" s="6">
        <f t="shared" ref="F29" si="3">T29+AH29+AV29+BJ29+BX29+CL29</f>
        <v>2148</v>
      </c>
      <c r="G29" s="6">
        <f t="shared" ref="G29" si="4">U29+AI29+AW29+BK29+BY29+CM29</f>
        <v>3416</v>
      </c>
      <c r="H29" s="6">
        <f t="shared" ref="H29" si="5">V29+AJ29+AX29+BL29+BZ29+CN29</f>
        <v>3720</v>
      </c>
      <c r="I29" s="6">
        <f t="shared" ref="I29" si="6">W29+AK29+AY29+BM29+CA29+CO29</f>
        <v>3608</v>
      </c>
      <c r="J29" s="6">
        <f t="shared" ref="J29" si="7">X29+AL29+AZ29+BN29+CB29+CP29</f>
        <v>3500</v>
      </c>
      <c r="K29" s="6">
        <f t="shared" ref="K29" si="8">Y29+AM29+BA29+BO29+CC29+CQ29</f>
        <v>3350</v>
      </c>
      <c r="L29" s="6">
        <f t="shared" ref="L29" si="9">Z29+AN29+BB29+BP29+CD29+CR29</f>
        <v>3250</v>
      </c>
      <c r="M29" s="6">
        <f t="shared" ref="M29" si="10">AA29+AO29+BC29+BQ29+CE29+CS29</f>
        <v>3200</v>
      </c>
      <c r="O29" s="9" t="s">
        <v>135</v>
      </c>
      <c r="P29" s="11" t="s">
        <v>136</v>
      </c>
      <c r="Q29" s="8" t="s">
        <v>131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C29" s="9" t="s">
        <v>135</v>
      </c>
      <c r="AD29" s="11" t="s">
        <v>136</v>
      </c>
      <c r="AE29" s="13" t="s">
        <v>131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  <c r="AO29" s="6">
        <v>0</v>
      </c>
      <c r="AQ29" s="9" t="s">
        <v>135</v>
      </c>
      <c r="AR29" s="11" t="s">
        <v>136</v>
      </c>
      <c r="AS29" s="13" t="s">
        <v>131</v>
      </c>
      <c r="AT29" s="20">
        <v>0</v>
      </c>
      <c r="AU29" s="20">
        <v>0</v>
      </c>
      <c r="AV29" s="20">
        <v>0</v>
      </c>
      <c r="AW29" s="20">
        <v>0</v>
      </c>
      <c r="AX29" s="20">
        <v>0</v>
      </c>
      <c r="AY29" s="20">
        <v>0</v>
      </c>
      <c r="AZ29" s="20">
        <v>0</v>
      </c>
      <c r="BA29" s="20">
        <v>0</v>
      </c>
      <c r="BB29" s="20">
        <v>0</v>
      </c>
      <c r="BC29" s="20">
        <v>0</v>
      </c>
      <c r="BE29" s="9" t="s">
        <v>135</v>
      </c>
      <c r="BF29" s="11" t="s">
        <v>136</v>
      </c>
      <c r="BG29" s="15" t="s">
        <v>131</v>
      </c>
      <c r="BH29" s="15">
        <v>940</v>
      </c>
      <c r="BI29" s="15">
        <v>2100</v>
      </c>
      <c r="BJ29" s="15">
        <v>2148</v>
      </c>
      <c r="BK29" s="15">
        <v>3416</v>
      </c>
      <c r="BL29" s="15">
        <v>3720</v>
      </c>
      <c r="BM29" s="15">
        <v>3608</v>
      </c>
      <c r="BN29" s="15">
        <v>3500</v>
      </c>
      <c r="BO29" s="15">
        <v>3350</v>
      </c>
      <c r="BP29" s="15">
        <v>3250</v>
      </c>
      <c r="BQ29" s="15">
        <v>3200</v>
      </c>
      <c r="BS29" s="9" t="s">
        <v>135</v>
      </c>
      <c r="BT29" s="11" t="s">
        <v>136</v>
      </c>
      <c r="BU29" s="15" t="s">
        <v>131</v>
      </c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G29" s="9" t="s">
        <v>135</v>
      </c>
      <c r="CH29" s="11" t="s">
        <v>136</v>
      </c>
      <c r="CI29" s="15" t="s">
        <v>131</v>
      </c>
      <c r="CJ29" s="15"/>
      <c r="CK29" s="15"/>
      <c r="CL29" s="15"/>
      <c r="CM29" s="15"/>
      <c r="CN29" s="15"/>
      <c r="CO29" s="15"/>
      <c r="CP29" s="15"/>
      <c r="CQ29" s="15"/>
      <c r="CR29" s="15"/>
      <c r="CS29" s="15"/>
    </row>
    <row r="30" spans="1:97" ht="33">
      <c r="A30" s="22">
        <v>15</v>
      </c>
      <c r="B30" s="11" t="s">
        <v>138</v>
      </c>
      <c r="C30" s="23" t="s">
        <v>109</v>
      </c>
      <c r="D30" s="6">
        <f t="shared" si="1"/>
        <v>164493.82</v>
      </c>
      <c r="E30" s="6">
        <f t="shared" si="0"/>
        <v>162221.79999999999</v>
      </c>
      <c r="F30" s="6">
        <f t="shared" si="0"/>
        <v>170905.2</v>
      </c>
      <c r="G30" s="6">
        <f t="shared" si="0"/>
        <v>143787.69</v>
      </c>
      <c r="H30" s="6">
        <f t="shared" si="0"/>
        <v>142727.69</v>
      </c>
      <c r="I30" s="6">
        <f t="shared" si="0"/>
        <v>142340.27000000002</v>
      </c>
      <c r="J30" s="6">
        <f t="shared" si="0"/>
        <v>141656.63</v>
      </c>
      <c r="K30" s="6">
        <f t="shared" si="0"/>
        <v>140979.79999999999</v>
      </c>
      <c r="L30" s="6">
        <f t="shared" si="0"/>
        <v>140309.78</v>
      </c>
      <c r="M30" s="6">
        <f t="shared" si="0"/>
        <v>139646.45000000001</v>
      </c>
      <c r="O30" s="9" t="s">
        <v>137</v>
      </c>
      <c r="P30" s="11" t="s">
        <v>138</v>
      </c>
      <c r="Q30" s="8" t="s">
        <v>109</v>
      </c>
      <c r="R30" s="6">
        <v>2143.21</v>
      </c>
      <c r="S30" s="6">
        <v>2274.5500000000002</v>
      </c>
      <c r="T30" s="6">
        <v>2244.1999999999998</v>
      </c>
      <c r="U30" s="6">
        <v>2234.8200000000002</v>
      </c>
      <c r="V30" s="6">
        <v>2096.87</v>
      </c>
      <c r="W30" s="6">
        <v>2400</v>
      </c>
      <c r="X30" s="6">
        <v>2400</v>
      </c>
      <c r="Y30" s="6">
        <v>2400</v>
      </c>
      <c r="Z30" s="6">
        <v>2400</v>
      </c>
      <c r="AA30" s="6">
        <v>2400</v>
      </c>
      <c r="AC30" s="9" t="s">
        <v>137</v>
      </c>
      <c r="AD30" s="11" t="s">
        <v>138</v>
      </c>
      <c r="AE30" s="13" t="s">
        <v>109</v>
      </c>
      <c r="AF30" s="38">
        <v>82569</v>
      </c>
      <c r="AG30" s="38">
        <v>82005</v>
      </c>
      <c r="AH30" s="38">
        <v>81900</v>
      </c>
      <c r="AI30" s="38">
        <v>71540</v>
      </c>
      <c r="AJ30" s="38">
        <v>71576</v>
      </c>
      <c r="AK30" s="38">
        <v>71576</v>
      </c>
      <c r="AL30" s="38">
        <v>71576</v>
      </c>
      <c r="AM30" s="38">
        <v>71576</v>
      </c>
      <c r="AN30" s="38">
        <v>71576</v>
      </c>
      <c r="AO30" s="38">
        <v>71576</v>
      </c>
      <c r="AQ30" s="9" t="s">
        <v>137</v>
      </c>
      <c r="AR30" s="11" t="s">
        <v>138</v>
      </c>
      <c r="AS30" s="13" t="s">
        <v>109</v>
      </c>
      <c r="AT30" s="42">
        <v>79781.61</v>
      </c>
      <c r="AU30" s="42">
        <v>77942.25</v>
      </c>
      <c r="AV30" s="42">
        <v>86761</v>
      </c>
      <c r="AW30" s="42">
        <v>70012.87</v>
      </c>
      <c r="AX30" s="42">
        <v>69054.820000000007</v>
      </c>
      <c r="AY30" s="36">
        <v>68364.27</v>
      </c>
      <c r="AZ30" s="36">
        <v>67680.63</v>
      </c>
      <c r="BA30" s="36">
        <v>67003.8</v>
      </c>
      <c r="BB30" s="36">
        <v>66333.78</v>
      </c>
      <c r="BC30" s="36">
        <v>65670.45</v>
      </c>
      <c r="BE30" s="9" t="s">
        <v>137</v>
      </c>
      <c r="BF30" s="11" t="s">
        <v>138</v>
      </c>
      <c r="BG30" s="15" t="s">
        <v>109</v>
      </c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S30" s="9" t="s">
        <v>137</v>
      </c>
      <c r="BT30" s="11" t="s">
        <v>138</v>
      </c>
      <c r="BU30" s="15" t="s">
        <v>109</v>
      </c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G30" s="9" t="s">
        <v>137</v>
      </c>
      <c r="CH30" s="11" t="s">
        <v>138</v>
      </c>
      <c r="CI30" s="15" t="s">
        <v>109</v>
      </c>
      <c r="CJ30" s="15"/>
      <c r="CK30" s="15"/>
      <c r="CL30" s="15"/>
      <c r="CM30" s="15"/>
      <c r="CN30" s="15"/>
      <c r="CO30" s="15"/>
      <c r="CP30" s="15"/>
      <c r="CQ30" s="15"/>
      <c r="CR30" s="15"/>
      <c r="CS30" s="15"/>
    </row>
    <row r="31" spans="1:97" ht="22.8">
      <c r="A31" s="26">
        <v>16</v>
      </c>
      <c r="B31" s="47" t="s">
        <v>140</v>
      </c>
      <c r="C31" s="48" t="s">
        <v>126</v>
      </c>
      <c r="D31" s="49">
        <f t="shared" si="1"/>
        <v>492283.7</v>
      </c>
      <c r="E31" s="49">
        <f t="shared" si="0"/>
        <v>491852.7</v>
      </c>
      <c r="F31" s="49">
        <f t="shared" si="0"/>
        <v>491107.7</v>
      </c>
      <c r="G31" s="49">
        <f t="shared" si="0"/>
        <v>490988.7</v>
      </c>
      <c r="H31" s="49">
        <f t="shared" si="0"/>
        <v>490973.7</v>
      </c>
      <c r="I31" s="49">
        <f t="shared" si="0"/>
        <v>490823.7</v>
      </c>
      <c r="J31" s="49">
        <f t="shared" si="0"/>
        <v>490723.7</v>
      </c>
      <c r="K31" s="49">
        <f t="shared" si="0"/>
        <v>490623.7</v>
      </c>
      <c r="L31" s="49">
        <f t="shared" si="0"/>
        <v>490523.7</v>
      </c>
      <c r="M31" s="49">
        <f t="shared" si="0"/>
        <v>490423.7</v>
      </c>
      <c r="N31" s="54"/>
      <c r="O31" s="50" t="s">
        <v>139</v>
      </c>
      <c r="P31" s="51" t="s">
        <v>140</v>
      </c>
      <c r="Q31" s="52" t="s">
        <v>126</v>
      </c>
      <c r="R31" s="53">
        <v>6792.7</v>
      </c>
      <c r="S31" s="53">
        <v>6792.7</v>
      </c>
      <c r="T31" s="53">
        <v>6792.7</v>
      </c>
      <c r="U31" s="53">
        <v>6792.7</v>
      </c>
      <c r="V31" s="53">
        <v>6792.7</v>
      </c>
      <c r="W31" s="53">
        <v>6792.7</v>
      </c>
      <c r="X31" s="53">
        <v>6792.7</v>
      </c>
      <c r="Y31" s="53">
        <v>6792.7</v>
      </c>
      <c r="Z31" s="53">
        <v>6792.7</v>
      </c>
      <c r="AA31" s="53">
        <v>6792.7</v>
      </c>
      <c r="AB31" s="54"/>
      <c r="AC31" s="50" t="s">
        <v>139</v>
      </c>
      <c r="AD31" s="51" t="s">
        <v>140</v>
      </c>
      <c r="AE31" s="50" t="s">
        <v>126</v>
      </c>
      <c r="AF31" s="53">
        <v>273298</v>
      </c>
      <c r="AG31" s="53">
        <v>273298</v>
      </c>
      <c r="AH31" s="53">
        <v>273298</v>
      </c>
      <c r="AI31" s="53">
        <v>273298</v>
      </c>
      <c r="AJ31" s="53">
        <v>273283</v>
      </c>
      <c r="AK31" s="53">
        <v>273283</v>
      </c>
      <c r="AL31" s="53">
        <v>273283</v>
      </c>
      <c r="AM31" s="53">
        <v>273283</v>
      </c>
      <c r="AN31" s="53">
        <v>273283</v>
      </c>
      <c r="AO31" s="53">
        <v>273283</v>
      </c>
      <c r="AP31" s="54"/>
      <c r="AQ31" s="50" t="s">
        <v>139</v>
      </c>
      <c r="AR31" s="51" t="s">
        <v>140</v>
      </c>
      <c r="AS31" s="50" t="s">
        <v>126</v>
      </c>
      <c r="AT31" s="55">
        <v>212193</v>
      </c>
      <c r="AU31" s="55">
        <v>211762</v>
      </c>
      <c r="AV31" s="55">
        <v>211017</v>
      </c>
      <c r="AW31" s="55">
        <v>210898</v>
      </c>
      <c r="AX31" s="55">
        <v>210898</v>
      </c>
      <c r="AY31" s="50">
        <v>210748</v>
      </c>
      <c r="AZ31" s="50">
        <v>210648</v>
      </c>
      <c r="BA31" s="50">
        <v>210548</v>
      </c>
      <c r="BB31" s="50">
        <v>210448</v>
      </c>
      <c r="BC31" s="50">
        <v>210348</v>
      </c>
      <c r="BD31" s="54"/>
      <c r="BE31" s="50" t="s">
        <v>139</v>
      </c>
      <c r="BF31" s="51" t="s">
        <v>140</v>
      </c>
      <c r="BG31" s="50" t="s">
        <v>126</v>
      </c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4"/>
      <c r="BS31" s="50" t="s">
        <v>139</v>
      </c>
      <c r="BT31" s="51" t="s">
        <v>140</v>
      </c>
      <c r="BU31" s="50" t="s">
        <v>126</v>
      </c>
      <c r="BV31" s="56"/>
      <c r="BW31" s="56"/>
      <c r="BX31" s="56"/>
      <c r="BY31" s="56"/>
      <c r="BZ31" s="56"/>
      <c r="CA31" s="56"/>
      <c r="CB31" s="56"/>
      <c r="CC31" s="56"/>
      <c r="CD31" s="56"/>
      <c r="CE31" s="56"/>
      <c r="CF31" s="54"/>
      <c r="CG31" s="50" t="s">
        <v>139</v>
      </c>
      <c r="CH31" s="51" t="s">
        <v>140</v>
      </c>
      <c r="CI31" s="50" t="s">
        <v>126</v>
      </c>
      <c r="CJ31" s="50"/>
      <c r="CK31" s="50"/>
      <c r="CL31" s="50"/>
      <c r="CM31" s="50"/>
      <c r="CN31" s="50"/>
      <c r="CO31" s="50"/>
      <c r="CP31" s="50"/>
      <c r="CQ31" s="50"/>
      <c r="CR31" s="50"/>
      <c r="CS31" s="50"/>
    </row>
    <row r="32" spans="1:97" ht="33">
      <c r="A32" s="43">
        <v>17</v>
      </c>
      <c r="B32" s="44" t="s">
        <v>142</v>
      </c>
      <c r="C32" s="45" t="s">
        <v>131</v>
      </c>
      <c r="D32" s="46">
        <f t="shared" si="1"/>
        <v>1123402.5</v>
      </c>
      <c r="E32" s="46">
        <f t="shared" ref="E32:E41" si="11">S32+AG32+AU32+BI32+BW32+CK32</f>
        <v>1107122.5</v>
      </c>
      <c r="F32" s="46">
        <f t="shared" ref="F32:F41" si="12">T32+AH32+AV32+BJ32+BX32+CL32</f>
        <v>6134480</v>
      </c>
      <c r="G32" s="46">
        <f t="shared" ref="G32:G41" si="13">U32+AI32+AW32+BK32+BY32+CM32</f>
        <v>952537.3</v>
      </c>
      <c r="H32" s="46">
        <f t="shared" ref="H32:H41" si="14">V32+AJ32+AX32+BL32+BZ32+CN32</f>
        <v>950076.8</v>
      </c>
      <c r="I32" s="46">
        <f t="shared" ref="I32:I41" si="15">W32+AK32+AY32+BM32+CA32+CO32</f>
        <v>948906.6</v>
      </c>
      <c r="J32" s="46">
        <f t="shared" ref="J32:J41" si="16">X32+AL32+AZ32+BN32+CB32+CP32</f>
        <v>947614.4</v>
      </c>
      <c r="K32" s="46">
        <f t="shared" ref="K32:K41" si="17">Y32+AM32+BA32+BO32+CC32+CQ32</f>
        <v>946326</v>
      </c>
      <c r="L32" s="46">
        <f t="shared" ref="L32:L41" si="18">Z32+AN32+BB32+BP32+CD32+CR32</f>
        <v>945041.5</v>
      </c>
      <c r="M32" s="46">
        <f t="shared" ref="M32:M41" si="19">AA32+AO32+BC32+BQ32+CE32+CS32</f>
        <v>943761</v>
      </c>
      <c r="O32" s="9" t="s">
        <v>141</v>
      </c>
      <c r="P32" s="11" t="s">
        <v>142</v>
      </c>
      <c r="Q32" s="8" t="s">
        <v>131</v>
      </c>
      <c r="R32" s="6">
        <v>32642</v>
      </c>
      <c r="S32" s="6">
        <v>30122.5</v>
      </c>
      <c r="T32" s="6">
        <v>26044.400000000001</v>
      </c>
      <c r="U32" s="6">
        <v>23519</v>
      </c>
      <c r="V32" s="6">
        <v>18774</v>
      </c>
      <c r="W32" s="6">
        <v>18900</v>
      </c>
      <c r="X32" s="6">
        <v>18900</v>
      </c>
      <c r="Y32" s="6">
        <v>18900</v>
      </c>
      <c r="Z32" s="6">
        <v>18900</v>
      </c>
      <c r="AA32" s="6">
        <v>18900</v>
      </c>
      <c r="AC32" s="9" t="s">
        <v>141</v>
      </c>
      <c r="AD32" s="11" t="s">
        <v>142</v>
      </c>
      <c r="AE32" s="13" t="s">
        <v>131</v>
      </c>
      <c r="AF32" s="6">
        <v>557080</v>
      </c>
      <c r="AG32" s="6">
        <v>560000</v>
      </c>
      <c r="AH32" s="6">
        <v>5646000</v>
      </c>
      <c r="AI32" s="6">
        <v>496830</v>
      </c>
      <c r="AJ32" s="6">
        <v>500380</v>
      </c>
      <c r="AK32" s="6">
        <v>500380</v>
      </c>
      <c r="AL32" s="6">
        <v>500380</v>
      </c>
      <c r="AM32" s="6">
        <v>500380</v>
      </c>
      <c r="AN32" s="6">
        <v>500380</v>
      </c>
      <c r="AO32" s="6">
        <v>500380</v>
      </c>
      <c r="AQ32" s="9" t="s">
        <v>141</v>
      </c>
      <c r="AR32" s="11" t="s">
        <v>142</v>
      </c>
      <c r="AS32" s="13" t="s">
        <v>131</v>
      </c>
      <c r="AT32" s="14">
        <v>533680.5</v>
      </c>
      <c r="AU32" s="14">
        <v>517000</v>
      </c>
      <c r="AV32" s="14">
        <v>462435.6</v>
      </c>
      <c r="AW32" s="14">
        <v>432188.3</v>
      </c>
      <c r="AX32" s="14">
        <v>430922.8</v>
      </c>
      <c r="AY32" s="13">
        <v>429626.6</v>
      </c>
      <c r="AZ32" s="13">
        <v>428334.4</v>
      </c>
      <c r="BA32" s="13">
        <v>427046</v>
      </c>
      <c r="BB32" s="13">
        <v>425761.5</v>
      </c>
      <c r="BC32" s="13">
        <v>424481</v>
      </c>
      <c r="BE32" s="9" t="s">
        <v>141</v>
      </c>
      <c r="BF32" s="11" t="s">
        <v>142</v>
      </c>
      <c r="BG32" s="15" t="s">
        <v>131</v>
      </c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S32" s="9" t="s">
        <v>141</v>
      </c>
      <c r="BT32" s="11" t="s">
        <v>142</v>
      </c>
      <c r="BU32" s="15" t="s">
        <v>131</v>
      </c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G32" s="9" t="s">
        <v>141</v>
      </c>
      <c r="CH32" s="11" t="s">
        <v>142</v>
      </c>
      <c r="CI32" s="15" t="s">
        <v>131</v>
      </c>
      <c r="CJ32" s="15"/>
      <c r="CK32" s="15"/>
      <c r="CL32" s="15"/>
      <c r="CM32" s="15"/>
      <c r="CN32" s="15"/>
      <c r="CO32" s="15"/>
      <c r="CP32" s="15"/>
      <c r="CQ32" s="15"/>
      <c r="CR32" s="15"/>
      <c r="CS32" s="15"/>
    </row>
    <row r="33" spans="1:97" ht="33">
      <c r="A33" s="43">
        <v>18</v>
      </c>
      <c r="B33" s="44" t="s">
        <v>144</v>
      </c>
      <c r="C33" s="45" t="s">
        <v>131</v>
      </c>
      <c r="D33" s="46">
        <f t="shared" si="1"/>
        <v>233944.5</v>
      </c>
      <c r="E33" s="46">
        <f t="shared" si="11"/>
        <v>235970.8</v>
      </c>
      <c r="F33" s="46">
        <f t="shared" si="12"/>
        <v>252365</v>
      </c>
      <c r="G33" s="46">
        <f t="shared" si="13"/>
        <v>202218.8</v>
      </c>
      <c r="H33" s="46">
        <f t="shared" si="14"/>
        <v>202152.3</v>
      </c>
      <c r="I33" s="46">
        <f t="shared" si="15"/>
        <v>201868</v>
      </c>
      <c r="J33" s="46">
        <f t="shared" si="16"/>
        <v>201584.5</v>
      </c>
      <c r="K33" s="46">
        <f t="shared" si="17"/>
        <v>201301.8</v>
      </c>
      <c r="L33" s="46">
        <f t="shared" si="18"/>
        <v>201020</v>
      </c>
      <c r="M33" s="46">
        <f t="shared" si="19"/>
        <v>200739.1</v>
      </c>
      <c r="O33" s="9" t="s">
        <v>143</v>
      </c>
      <c r="P33" s="11" t="s">
        <v>144</v>
      </c>
      <c r="Q33" s="8" t="s">
        <v>131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C33" s="9" t="s">
        <v>143</v>
      </c>
      <c r="AD33" s="11" t="s">
        <v>144</v>
      </c>
      <c r="AE33" s="13" t="s">
        <v>131</v>
      </c>
      <c r="AF33" s="6">
        <v>120382</v>
      </c>
      <c r="AG33" s="6">
        <v>130000</v>
      </c>
      <c r="AH33" s="6">
        <v>138600</v>
      </c>
      <c r="AI33" s="6">
        <v>107618</v>
      </c>
      <c r="AJ33" s="6">
        <v>107618</v>
      </c>
      <c r="AK33" s="6">
        <v>107618</v>
      </c>
      <c r="AL33" s="6">
        <v>107618</v>
      </c>
      <c r="AM33" s="6">
        <v>107618</v>
      </c>
      <c r="AN33" s="6">
        <v>107618</v>
      </c>
      <c r="AO33" s="6">
        <v>107618</v>
      </c>
      <c r="AQ33" s="9" t="s">
        <v>143</v>
      </c>
      <c r="AR33" s="11" t="s">
        <v>144</v>
      </c>
      <c r="AS33" s="13" t="s">
        <v>131</v>
      </c>
      <c r="AT33" s="14">
        <v>113562.5</v>
      </c>
      <c r="AU33" s="14">
        <v>105970.8</v>
      </c>
      <c r="AV33" s="14">
        <v>113765</v>
      </c>
      <c r="AW33" s="14">
        <v>94600.8</v>
      </c>
      <c r="AX33" s="14">
        <v>94534.3</v>
      </c>
      <c r="AY33" s="13">
        <v>94250</v>
      </c>
      <c r="AZ33" s="13">
        <v>93966.5</v>
      </c>
      <c r="BA33" s="13">
        <v>93683.8</v>
      </c>
      <c r="BB33" s="13">
        <v>93402</v>
      </c>
      <c r="BC33" s="13">
        <v>93121.1</v>
      </c>
      <c r="BE33" s="9" t="s">
        <v>143</v>
      </c>
      <c r="BF33" s="11" t="s">
        <v>144</v>
      </c>
      <c r="BG33" s="15" t="s">
        <v>131</v>
      </c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S33" s="9" t="s">
        <v>143</v>
      </c>
      <c r="BT33" s="11" t="s">
        <v>144</v>
      </c>
      <c r="BU33" s="15" t="s">
        <v>131</v>
      </c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G33" s="9" t="s">
        <v>143</v>
      </c>
      <c r="CH33" s="11" t="s">
        <v>144</v>
      </c>
      <c r="CI33" s="15" t="s">
        <v>131</v>
      </c>
      <c r="CJ33" s="15"/>
      <c r="CK33" s="15"/>
      <c r="CL33" s="15"/>
      <c r="CM33" s="15"/>
      <c r="CN33" s="15"/>
      <c r="CO33" s="15"/>
      <c r="CP33" s="15"/>
      <c r="CQ33" s="15"/>
      <c r="CR33" s="15"/>
      <c r="CS33" s="15"/>
    </row>
    <row r="34" spans="1:97" ht="43.2">
      <c r="A34" s="22">
        <v>19</v>
      </c>
      <c r="B34" s="11" t="s">
        <v>146</v>
      </c>
      <c r="C34" s="23" t="s">
        <v>123</v>
      </c>
      <c r="D34" s="6">
        <f t="shared" si="1"/>
        <v>26623326</v>
      </c>
      <c r="E34" s="6">
        <f t="shared" si="11"/>
        <v>26117502</v>
      </c>
      <c r="F34" s="6">
        <f t="shared" si="12"/>
        <v>26374475</v>
      </c>
      <c r="G34" s="6">
        <f t="shared" si="13"/>
        <v>25992082</v>
      </c>
      <c r="H34" s="6">
        <f t="shared" si="14"/>
        <v>24971051</v>
      </c>
      <c r="I34" s="6">
        <f t="shared" si="15"/>
        <v>25000000</v>
      </c>
      <c r="J34" s="6">
        <f t="shared" si="16"/>
        <v>25000000</v>
      </c>
      <c r="K34" s="6">
        <f t="shared" si="17"/>
        <v>25000000</v>
      </c>
      <c r="L34" s="6">
        <f t="shared" si="18"/>
        <v>25000000</v>
      </c>
      <c r="M34" s="6">
        <f t="shared" si="19"/>
        <v>25000000</v>
      </c>
      <c r="O34" s="9" t="s">
        <v>145</v>
      </c>
      <c r="P34" s="11" t="s">
        <v>146</v>
      </c>
      <c r="Q34" s="8" t="s">
        <v>123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C34" s="9" t="s">
        <v>145</v>
      </c>
      <c r="AD34" s="11" t="s">
        <v>146</v>
      </c>
      <c r="AE34" s="13" t="s">
        <v>123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Q34" s="9" t="s">
        <v>145</v>
      </c>
      <c r="AR34" s="11" t="s">
        <v>146</v>
      </c>
      <c r="AS34" s="13" t="s">
        <v>123</v>
      </c>
      <c r="AT34" s="13">
        <v>0</v>
      </c>
      <c r="AU34" s="13">
        <v>0</v>
      </c>
      <c r="AV34" s="13">
        <v>0</v>
      </c>
      <c r="AW34" s="13">
        <v>0</v>
      </c>
      <c r="AX34" s="13">
        <v>0</v>
      </c>
      <c r="AY34" s="13">
        <v>0</v>
      </c>
      <c r="AZ34" s="13">
        <v>0</v>
      </c>
      <c r="BA34" s="13">
        <v>0</v>
      </c>
      <c r="BB34" s="13">
        <v>0</v>
      </c>
      <c r="BC34" s="13">
        <v>0</v>
      </c>
      <c r="BE34" s="9" t="s">
        <v>145</v>
      </c>
      <c r="BF34" s="11" t="s">
        <v>146</v>
      </c>
      <c r="BG34" s="15" t="s">
        <v>123</v>
      </c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S34" s="9" t="s">
        <v>145</v>
      </c>
      <c r="BT34" s="11" t="s">
        <v>146</v>
      </c>
      <c r="BU34" s="15" t="s">
        <v>123</v>
      </c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G34" s="9" t="s">
        <v>145</v>
      </c>
      <c r="CH34" s="11" t="s">
        <v>146</v>
      </c>
      <c r="CI34" s="15" t="s">
        <v>123</v>
      </c>
      <c r="CJ34" s="36">
        <v>26623326</v>
      </c>
      <c r="CK34" s="36">
        <v>26117502</v>
      </c>
      <c r="CL34" s="36">
        <v>26374475</v>
      </c>
      <c r="CM34" s="36">
        <v>25992082</v>
      </c>
      <c r="CN34" s="36">
        <v>24971051</v>
      </c>
      <c r="CO34" s="36">
        <v>25000000</v>
      </c>
      <c r="CP34" s="36">
        <v>25000000</v>
      </c>
      <c r="CQ34" s="36">
        <v>25000000</v>
      </c>
      <c r="CR34" s="36">
        <v>25000000</v>
      </c>
      <c r="CS34" s="36">
        <v>25000000</v>
      </c>
    </row>
    <row r="35" spans="1:97" ht="43.2">
      <c r="A35" s="22">
        <v>20</v>
      </c>
      <c r="B35" s="11" t="s">
        <v>148</v>
      </c>
      <c r="C35" s="23" t="s">
        <v>149</v>
      </c>
      <c r="D35" s="6">
        <f t="shared" si="1"/>
        <v>33745.036453000001</v>
      </c>
      <c r="E35" s="6">
        <f t="shared" si="11"/>
        <v>33240.640788999997</v>
      </c>
      <c r="F35" s="6">
        <f t="shared" si="12"/>
        <v>34618.031237499999</v>
      </c>
      <c r="G35" s="6">
        <f t="shared" si="13"/>
        <v>30456.028730999999</v>
      </c>
      <c r="H35" s="6">
        <f t="shared" si="14"/>
        <v>29938.266921500002</v>
      </c>
      <c r="I35" s="6">
        <f t="shared" si="15"/>
        <v>29847.624122000001</v>
      </c>
      <c r="J35" s="6">
        <f t="shared" si="16"/>
        <v>29746.035218000005</v>
      </c>
      <c r="K35" s="6">
        <f t="shared" si="17"/>
        <v>29645.458279999999</v>
      </c>
      <c r="L35" s="6">
        <f t="shared" si="18"/>
        <v>29545.893307999999</v>
      </c>
      <c r="M35" s="6">
        <f t="shared" si="19"/>
        <v>29447.322469999999</v>
      </c>
      <c r="O35" s="36" t="s">
        <v>147</v>
      </c>
      <c r="P35" s="37" t="s">
        <v>148</v>
      </c>
      <c r="Q35" s="41" t="s">
        <v>149</v>
      </c>
      <c r="R35" s="38">
        <v>448</v>
      </c>
      <c r="S35" s="38">
        <v>475</v>
      </c>
      <c r="T35" s="38">
        <v>469</v>
      </c>
      <c r="U35" s="38">
        <v>467</v>
      </c>
      <c r="V35" s="38">
        <v>438</v>
      </c>
      <c r="W35" s="38">
        <v>440</v>
      </c>
      <c r="X35" s="38">
        <v>440</v>
      </c>
      <c r="Y35" s="38">
        <v>440</v>
      </c>
      <c r="Z35" s="38">
        <v>440</v>
      </c>
      <c r="AA35" s="38">
        <v>440</v>
      </c>
      <c r="AB35" s="39"/>
      <c r="AC35" s="36" t="s">
        <v>147</v>
      </c>
      <c r="AD35" s="37" t="s">
        <v>148</v>
      </c>
      <c r="AE35" s="36" t="s">
        <v>149</v>
      </c>
      <c r="AF35" s="38">
        <f>AF30*AF43</f>
        <v>12269.753400000001</v>
      </c>
      <c r="AG35" s="38">
        <f t="shared" ref="AG35:AO35" si="20">AG30*AG43</f>
        <v>12185.943000000001</v>
      </c>
      <c r="AH35" s="38">
        <f t="shared" si="20"/>
        <v>12170.34</v>
      </c>
      <c r="AI35" s="38">
        <f t="shared" si="20"/>
        <v>10630.844000000001</v>
      </c>
      <c r="AJ35" s="38">
        <f t="shared" si="20"/>
        <v>10636.193600000001</v>
      </c>
      <c r="AK35" s="38">
        <f t="shared" si="20"/>
        <v>10636.193600000001</v>
      </c>
      <c r="AL35" s="38">
        <f t="shared" si="20"/>
        <v>10636.193600000001</v>
      </c>
      <c r="AM35" s="38">
        <f t="shared" si="20"/>
        <v>10636.193600000001</v>
      </c>
      <c r="AN35" s="38">
        <f t="shared" si="20"/>
        <v>10636.193600000001</v>
      </c>
      <c r="AO35" s="38">
        <f t="shared" si="20"/>
        <v>10636.193600000001</v>
      </c>
      <c r="AP35" s="39"/>
      <c r="AQ35" s="36" t="s">
        <v>147</v>
      </c>
      <c r="AR35" s="37" t="s">
        <v>148</v>
      </c>
      <c r="AS35" s="36" t="s">
        <v>149</v>
      </c>
      <c r="AT35" s="38">
        <f>AT30*AT50</f>
        <v>11855.547246</v>
      </c>
      <c r="AU35" s="38">
        <f t="shared" ref="AU35:BC35" si="21">AU30*AU50</f>
        <v>11582.218350000001</v>
      </c>
      <c r="AV35" s="38">
        <f t="shared" si="21"/>
        <v>12892.684600000001</v>
      </c>
      <c r="AW35" s="38">
        <f t="shared" si="21"/>
        <v>10403.912482</v>
      </c>
      <c r="AX35" s="38">
        <f t="shared" si="21"/>
        <v>10261.546252000002</v>
      </c>
      <c r="AY35" s="38">
        <f t="shared" si="21"/>
        <v>10158.930522000001</v>
      </c>
      <c r="AZ35" s="38">
        <f t="shared" si="21"/>
        <v>10057.341618000002</v>
      </c>
      <c r="BA35" s="38">
        <f t="shared" si="21"/>
        <v>9956.7646800000002</v>
      </c>
      <c r="BB35" s="38">
        <f t="shared" si="21"/>
        <v>9857.1997080000001</v>
      </c>
      <c r="BC35" s="38">
        <f t="shared" si="21"/>
        <v>9758.6288700000005</v>
      </c>
      <c r="BD35" s="39"/>
      <c r="BE35" s="36" t="s">
        <v>147</v>
      </c>
      <c r="BF35" s="37" t="s">
        <v>148</v>
      </c>
      <c r="BG35" s="36" t="s">
        <v>149</v>
      </c>
      <c r="BH35" s="36"/>
      <c r="BI35" s="36"/>
      <c r="BJ35" s="36"/>
      <c r="BK35" s="36"/>
      <c r="BL35" s="36"/>
      <c r="BM35" s="36"/>
      <c r="BN35" s="36"/>
      <c r="BO35" s="36"/>
      <c r="BP35" s="36"/>
      <c r="BQ35" s="36"/>
      <c r="BR35" s="39"/>
      <c r="BS35" s="36" t="s">
        <v>147</v>
      </c>
      <c r="BT35" s="37" t="s">
        <v>148</v>
      </c>
      <c r="BU35" s="36" t="s">
        <v>149</v>
      </c>
      <c r="BV35" s="40"/>
      <c r="BW35" s="40"/>
      <c r="BX35" s="40"/>
      <c r="BY35" s="40"/>
      <c r="BZ35" s="40"/>
      <c r="CA35" s="40"/>
      <c r="CB35" s="40"/>
      <c r="CC35" s="40"/>
      <c r="CD35" s="40"/>
      <c r="CE35" s="40"/>
      <c r="CF35" s="39"/>
      <c r="CG35" s="36" t="s">
        <v>147</v>
      </c>
      <c r="CH35" s="37" t="s">
        <v>148</v>
      </c>
      <c r="CI35" s="36" t="s">
        <v>149</v>
      </c>
      <c r="CJ35" s="38">
        <f>CJ34/1000*CJ44</f>
        <v>9171.7358069999991</v>
      </c>
      <c r="CK35" s="38">
        <f t="shared" ref="CK35:CS35" si="22">CK34/1000*CK44</f>
        <v>8997.4794389999988</v>
      </c>
      <c r="CL35" s="38">
        <f t="shared" si="22"/>
        <v>9086.0066374999988</v>
      </c>
      <c r="CM35" s="38">
        <f t="shared" si="22"/>
        <v>8954.2722489999996</v>
      </c>
      <c r="CN35" s="38">
        <f t="shared" si="22"/>
        <v>8602.5270694999999</v>
      </c>
      <c r="CO35" s="38">
        <f t="shared" si="22"/>
        <v>8612.5</v>
      </c>
      <c r="CP35" s="38">
        <f t="shared" si="22"/>
        <v>8612.5</v>
      </c>
      <c r="CQ35" s="38">
        <f t="shared" si="22"/>
        <v>8612.5</v>
      </c>
      <c r="CR35" s="38">
        <f t="shared" si="22"/>
        <v>8612.5</v>
      </c>
      <c r="CS35" s="38">
        <f t="shared" si="22"/>
        <v>8612.5</v>
      </c>
    </row>
    <row r="36" spans="1:97" ht="33">
      <c r="A36" s="22">
        <v>21</v>
      </c>
      <c r="B36" s="11" t="s">
        <v>151</v>
      </c>
      <c r="C36" s="23" t="s">
        <v>149</v>
      </c>
      <c r="D36" s="6">
        <f t="shared" si="1"/>
        <v>63325.2</v>
      </c>
      <c r="E36" s="6">
        <f t="shared" si="11"/>
        <v>65515.6</v>
      </c>
      <c r="F36" s="6">
        <f t="shared" si="12"/>
        <v>64599.75</v>
      </c>
      <c r="G36" s="6">
        <f t="shared" si="13"/>
        <v>59090.369999999995</v>
      </c>
      <c r="H36" s="6">
        <f t="shared" si="14"/>
        <v>55497.8</v>
      </c>
      <c r="I36" s="6">
        <f t="shared" si="15"/>
        <v>57661.17</v>
      </c>
      <c r="J36" s="6">
        <f t="shared" si="16"/>
        <v>57571.47</v>
      </c>
      <c r="K36" s="6">
        <f t="shared" si="17"/>
        <v>57482.07</v>
      </c>
      <c r="L36" s="6">
        <f t="shared" si="18"/>
        <v>57392.87</v>
      </c>
      <c r="M36" s="6">
        <f t="shared" si="19"/>
        <v>57304.07</v>
      </c>
      <c r="O36" s="9" t="s">
        <v>150</v>
      </c>
      <c r="P36" s="11" t="s">
        <v>151</v>
      </c>
      <c r="Q36" s="8" t="s">
        <v>149</v>
      </c>
      <c r="R36" s="6">
        <v>735</v>
      </c>
      <c r="S36" s="6">
        <v>721</v>
      </c>
      <c r="T36" s="6">
        <v>905.15</v>
      </c>
      <c r="U36" s="6">
        <v>1108.9000000000001</v>
      </c>
      <c r="V36" s="6">
        <v>1060.7</v>
      </c>
      <c r="W36" s="6">
        <v>1070</v>
      </c>
      <c r="X36" s="6">
        <v>1070</v>
      </c>
      <c r="Y36" s="6">
        <v>1070</v>
      </c>
      <c r="Z36" s="6">
        <v>1070</v>
      </c>
      <c r="AA36" s="6">
        <v>1070</v>
      </c>
      <c r="AC36" s="9" t="s">
        <v>150</v>
      </c>
      <c r="AD36" s="11" t="s">
        <v>151</v>
      </c>
      <c r="AE36" s="13" t="s">
        <v>149</v>
      </c>
      <c r="AF36" s="6">
        <v>26931.5</v>
      </c>
      <c r="AG36" s="6">
        <v>28289.599999999999</v>
      </c>
      <c r="AH36" s="6">
        <v>27735.3</v>
      </c>
      <c r="AI36" s="6">
        <v>26154.37</v>
      </c>
      <c r="AJ36" s="6">
        <v>24534.5</v>
      </c>
      <c r="AK36" s="6">
        <v>26778.47</v>
      </c>
      <c r="AL36" s="6">
        <v>26778.47</v>
      </c>
      <c r="AM36" s="6">
        <v>26778.47</v>
      </c>
      <c r="AN36" s="6">
        <v>26778.47</v>
      </c>
      <c r="AO36" s="6">
        <v>26778.47</v>
      </c>
      <c r="AQ36" s="9" t="s">
        <v>150</v>
      </c>
      <c r="AR36" s="11" t="s">
        <v>151</v>
      </c>
      <c r="AS36" s="13" t="s">
        <v>149</v>
      </c>
      <c r="AT36" s="13">
        <v>35658.699999999997</v>
      </c>
      <c r="AU36" s="13">
        <v>36505</v>
      </c>
      <c r="AV36" s="13">
        <v>35959.300000000003</v>
      </c>
      <c r="AW36" s="13">
        <v>31827.1</v>
      </c>
      <c r="AX36" s="13">
        <v>29902.6</v>
      </c>
      <c r="AY36" s="13">
        <v>29812.7</v>
      </c>
      <c r="AZ36" s="13">
        <v>29723</v>
      </c>
      <c r="BA36" s="13">
        <v>29633.599999999999</v>
      </c>
      <c r="BB36" s="13">
        <v>29544.400000000001</v>
      </c>
      <c r="BC36" s="13">
        <v>29455.599999999999</v>
      </c>
      <c r="BE36" s="9" t="s">
        <v>150</v>
      </c>
      <c r="BF36" s="11" t="s">
        <v>151</v>
      </c>
      <c r="BG36" s="15" t="s">
        <v>149</v>
      </c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S36" s="9" t="s">
        <v>150</v>
      </c>
      <c r="BT36" s="11" t="s">
        <v>151</v>
      </c>
      <c r="BU36" s="15" t="s">
        <v>149</v>
      </c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G36" s="9" t="s">
        <v>150</v>
      </c>
      <c r="CH36" s="11" t="s">
        <v>151</v>
      </c>
      <c r="CI36" s="15" t="s">
        <v>149</v>
      </c>
      <c r="CJ36" s="15"/>
      <c r="CK36" s="15"/>
      <c r="CL36" s="15"/>
      <c r="CM36" s="15"/>
      <c r="CN36" s="15"/>
      <c r="CO36" s="15"/>
      <c r="CP36" s="15"/>
      <c r="CQ36" s="15"/>
      <c r="CR36" s="15"/>
      <c r="CS36" s="15"/>
    </row>
    <row r="37" spans="1:97" ht="22.8">
      <c r="A37" s="22">
        <v>22</v>
      </c>
      <c r="B37" s="11" t="s">
        <v>153</v>
      </c>
      <c r="C37" s="23" t="s">
        <v>109</v>
      </c>
      <c r="D37" s="6">
        <f t="shared" si="1"/>
        <v>325588.53000000003</v>
      </c>
      <c r="E37" s="6">
        <f t="shared" si="11"/>
        <v>331513.3</v>
      </c>
      <c r="F37" s="6">
        <f t="shared" si="12"/>
        <v>328769.40000000002</v>
      </c>
      <c r="G37" s="6">
        <f t="shared" si="13"/>
        <v>289926.39</v>
      </c>
      <c r="H37" s="6">
        <f t="shared" si="14"/>
        <v>280503.52</v>
      </c>
      <c r="I37" s="6">
        <f t="shared" si="15"/>
        <v>274207.37</v>
      </c>
      <c r="J37" s="6">
        <f t="shared" si="16"/>
        <v>266053.8</v>
      </c>
      <c r="K37" s="6">
        <f t="shared" si="17"/>
        <v>258815.07</v>
      </c>
      <c r="L37" s="6">
        <f t="shared" si="18"/>
        <v>252978.37</v>
      </c>
      <c r="M37" s="6">
        <f t="shared" si="19"/>
        <v>249219.7</v>
      </c>
      <c r="O37" s="9" t="s">
        <v>152</v>
      </c>
      <c r="P37" s="11" t="s">
        <v>153</v>
      </c>
      <c r="Q37" s="8" t="s">
        <v>109</v>
      </c>
      <c r="R37" s="6">
        <v>3529.63</v>
      </c>
      <c r="S37" s="6">
        <v>3433.9</v>
      </c>
      <c r="T37" s="6">
        <v>4311.0600000000004</v>
      </c>
      <c r="U37" s="6">
        <v>5311.29</v>
      </c>
      <c r="V37" s="6">
        <v>5079.82</v>
      </c>
      <c r="W37" s="6">
        <v>5100</v>
      </c>
      <c r="X37" s="6">
        <v>5100</v>
      </c>
      <c r="Y37" s="6">
        <v>5100</v>
      </c>
      <c r="Z37" s="6">
        <v>5100</v>
      </c>
      <c r="AA37" s="6">
        <v>5100</v>
      </c>
      <c r="AC37" s="9" t="s">
        <v>152</v>
      </c>
      <c r="AD37" s="11" t="s">
        <v>153</v>
      </c>
      <c r="AE37" s="13" t="s">
        <v>109</v>
      </c>
      <c r="AF37" s="6">
        <v>140507</v>
      </c>
      <c r="AG37" s="6">
        <v>139076</v>
      </c>
      <c r="AH37" s="6">
        <v>139545</v>
      </c>
      <c r="AI37" s="6">
        <v>123301</v>
      </c>
      <c r="AJ37" s="6">
        <v>122820</v>
      </c>
      <c r="AK37" s="6">
        <v>119104.4</v>
      </c>
      <c r="AL37" s="6">
        <v>119104.4</v>
      </c>
      <c r="AM37" s="6">
        <v>119104.4</v>
      </c>
      <c r="AN37" s="6">
        <v>119104.4</v>
      </c>
      <c r="AO37" s="6">
        <v>119104.4</v>
      </c>
      <c r="AQ37" s="9" t="s">
        <v>152</v>
      </c>
      <c r="AR37" s="11" t="s">
        <v>153</v>
      </c>
      <c r="AS37" s="13" t="s">
        <v>109</v>
      </c>
      <c r="AT37" s="13">
        <v>181551.9</v>
      </c>
      <c r="AU37" s="13">
        <v>189003.4</v>
      </c>
      <c r="AV37" s="13">
        <v>184913.34</v>
      </c>
      <c r="AW37" s="13">
        <v>161314.1</v>
      </c>
      <c r="AX37" s="13">
        <v>152603.70000000001</v>
      </c>
      <c r="AY37" s="13">
        <v>150002.97</v>
      </c>
      <c r="AZ37" s="13">
        <v>141849.4</v>
      </c>
      <c r="BA37" s="13">
        <v>134610.67000000001</v>
      </c>
      <c r="BB37" s="13">
        <v>128773.97</v>
      </c>
      <c r="BC37" s="13">
        <v>125015.3</v>
      </c>
      <c r="BE37" s="9" t="s">
        <v>152</v>
      </c>
      <c r="BF37" s="11" t="s">
        <v>153</v>
      </c>
      <c r="BG37" s="15" t="s">
        <v>109</v>
      </c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S37" s="9" t="s">
        <v>152</v>
      </c>
      <c r="BT37" s="11" t="s">
        <v>153</v>
      </c>
      <c r="BU37" s="15" t="s">
        <v>109</v>
      </c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G37" s="9" t="s">
        <v>152</v>
      </c>
      <c r="CH37" s="11" t="s">
        <v>153</v>
      </c>
      <c r="CI37" s="15" t="s">
        <v>109</v>
      </c>
      <c r="CJ37" s="15"/>
      <c r="CK37" s="15"/>
      <c r="CL37" s="15"/>
      <c r="CM37" s="15"/>
      <c r="CN37" s="15"/>
      <c r="CO37" s="15"/>
      <c r="CP37" s="15"/>
      <c r="CQ37" s="15"/>
      <c r="CR37" s="15"/>
      <c r="CS37" s="15"/>
    </row>
    <row r="38" spans="1:97" ht="22.8">
      <c r="A38" s="22">
        <v>23</v>
      </c>
      <c r="B38" s="11" t="s">
        <v>155</v>
      </c>
      <c r="C38" s="23" t="s">
        <v>109</v>
      </c>
      <c r="D38" s="6">
        <f t="shared" si="1"/>
        <v>83457.179999999993</v>
      </c>
      <c r="E38" s="6">
        <f t="shared" si="11"/>
        <v>90250.98000000001</v>
      </c>
      <c r="F38" s="6">
        <f t="shared" si="12"/>
        <v>79169.17</v>
      </c>
      <c r="G38" s="6">
        <f t="shared" si="13"/>
        <v>74245.84</v>
      </c>
      <c r="H38" s="6">
        <f t="shared" si="14"/>
        <v>67013.41</v>
      </c>
      <c r="I38" s="6">
        <f t="shared" si="15"/>
        <v>60708.34</v>
      </c>
      <c r="J38" s="6">
        <f t="shared" si="16"/>
        <v>59368.44</v>
      </c>
      <c r="K38" s="6">
        <f t="shared" si="17"/>
        <v>58068.74</v>
      </c>
      <c r="L38" s="6">
        <f t="shared" si="18"/>
        <v>56808.14</v>
      </c>
      <c r="M38" s="6">
        <f t="shared" si="19"/>
        <v>55585.14</v>
      </c>
      <c r="O38" s="9" t="s">
        <v>154</v>
      </c>
      <c r="P38" s="11" t="s">
        <v>155</v>
      </c>
      <c r="Q38" s="8" t="s">
        <v>109</v>
      </c>
      <c r="R38" s="6">
        <v>764.68</v>
      </c>
      <c r="S38" s="6">
        <v>764.68</v>
      </c>
      <c r="T38" s="6">
        <v>881.47</v>
      </c>
      <c r="U38" s="6">
        <v>1052.74</v>
      </c>
      <c r="V38" s="6">
        <v>981.91</v>
      </c>
      <c r="W38" s="6">
        <v>1052</v>
      </c>
      <c r="X38" s="6">
        <v>1052</v>
      </c>
      <c r="Y38" s="6">
        <v>1052</v>
      </c>
      <c r="Z38" s="6">
        <v>1052</v>
      </c>
      <c r="AA38" s="6">
        <v>1052</v>
      </c>
      <c r="AC38" s="9" t="s">
        <v>154</v>
      </c>
      <c r="AD38" s="11" t="s">
        <v>155</v>
      </c>
      <c r="AE38" s="13" t="s">
        <v>109</v>
      </c>
      <c r="AF38" s="6">
        <v>21581</v>
      </c>
      <c r="AG38" s="6">
        <v>20659</v>
      </c>
      <c r="AH38" s="6">
        <v>20956</v>
      </c>
      <c r="AI38" s="6">
        <v>19683</v>
      </c>
      <c r="AJ38" s="6">
        <v>19987</v>
      </c>
      <c r="AK38" s="6">
        <v>14993.14</v>
      </c>
      <c r="AL38" s="6">
        <v>14993.14</v>
      </c>
      <c r="AM38" s="6">
        <v>14993.14</v>
      </c>
      <c r="AN38" s="6">
        <v>14993.14</v>
      </c>
      <c r="AO38" s="6">
        <v>14993.14</v>
      </c>
      <c r="AQ38" s="9" t="s">
        <v>154</v>
      </c>
      <c r="AR38" s="11" t="s">
        <v>155</v>
      </c>
      <c r="AS38" s="13" t="s">
        <v>109</v>
      </c>
      <c r="AT38" s="13">
        <v>61111.5</v>
      </c>
      <c r="AU38" s="13">
        <v>68827.3</v>
      </c>
      <c r="AV38" s="13">
        <v>57331.7</v>
      </c>
      <c r="AW38" s="13">
        <v>53510.1</v>
      </c>
      <c r="AX38" s="13">
        <v>46044.5</v>
      </c>
      <c r="AY38" s="13">
        <v>44663.199999999997</v>
      </c>
      <c r="AZ38" s="13">
        <v>43323.3</v>
      </c>
      <c r="BA38" s="13">
        <v>42023.6</v>
      </c>
      <c r="BB38" s="13">
        <v>40763</v>
      </c>
      <c r="BC38" s="13">
        <v>39540</v>
      </c>
      <c r="BE38" s="9" t="s">
        <v>154</v>
      </c>
      <c r="BF38" s="11" t="s">
        <v>155</v>
      </c>
      <c r="BG38" s="15" t="s">
        <v>109</v>
      </c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S38" s="9" t="s">
        <v>154</v>
      </c>
      <c r="BT38" s="11" t="s">
        <v>155</v>
      </c>
      <c r="BU38" s="15" t="s">
        <v>109</v>
      </c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G38" s="9" t="s">
        <v>154</v>
      </c>
      <c r="CH38" s="11" t="s">
        <v>155</v>
      </c>
      <c r="CI38" s="15" t="s">
        <v>109</v>
      </c>
      <c r="CJ38" s="15"/>
      <c r="CK38" s="15"/>
      <c r="CL38" s="15"/>
      <c r="CM38" s="15"/>
      <c r="CN38" s="15"/>
      <c r="CO38" s="15"/>
      <c r="CP38" s="15"/>
      <c r="CQ38" s="15"/>
      <c r="CR38" s="15"/>
      <c r="CS38" s="15"/>
    </row>
    <row r="39" spans="1:97" ht="22.8">
      <c r="A39" s="22">
        <v>24</v>
      </c>
      <c r="B39" s="11" t="s">
        <v>157</v>
      </c>
      <c r="C39" s="23" t="s">
        <v>109</v>
      </c>
      <c r="D39" s="6">
        <f t="shared" si="1"/>
        <v>311588.467</v>
      </c>
      <c r="E39" s="6">
        <f t="shared" si="11"/>
        <v>317013.53000000003</v>
      </c>
      <c r="F39" s="6">
        <f t="shared" si="12"/>
        <v>314358.09999999998</v>
      </c>
      <c r="G39" s="6">
        <f t="shared" si="13"/>
        <v>277077.02</v>
      </c>
      <c r="H39" s="6">
        <f t="shared" si="14"/>
        <v>267121.20999999996</v>
      </c>
      <c r="I39" s="6">
        <f t="shared" si="15"/>
        <v>254025.95</v>
      </c>
      <c r="J39" s="6">
        <f t="shared" si="16"/>
        <v>245872.38</v>
      </c>
      <c r="K39" s="6">
        <f t="shared" si="17"/>
        <v>238633.65</v>
      </c>
      <c r="L39" s="6">
        <f t="shared" si="18"/>
        <v>232796.95</v>
      </c>
      <c r="M39" s="6">
        <f t="shared" si="19"/>
        <v>229038.28</v>
      </c>
      <c r="O39" s="9" t="s">
        <v>156</v>
      </c>
      <c r="P39" s="11" t="s">
        <v>157</v>
      </c>
      <c r="Q39" s="8" t="s">
        <v>109</v>
      </c>
      <c r="R39" s="6">
        <f>R17+R30+R38</f>
        <v>5476.9670000000006</v>
      </c>
      <c r="S39" s="6">
        <f t="shared" ref="S39:AA39" si="23">S17+S30+S38</f>
        <v>5532.33</v>
      </c>
      <c r="T39" s="6">
        <f t="shared" si="23"/>
        <v>6326.26</v>
      </c>
      <c r="U39" s="6">
        <f t="shared" si="23"/>
        <v>7251.42</v>
      </c>
      <c r="V39" s="6">
        <f t="shared" si="23"/>
        <v>6894.8099999999995</v>
      </c>
      <c r="W39" s="6">
        <f t="shared" si="23"/>
        <v>7272</v>
      </c>
      <c r="X39" s="6">
        <f t="shared" si="23"/>
        <v>7272</v>
      </c>
      <c r="Y39" s="6">
        <f t="shared" si="23"/>
        <v>7272</v>
      </c>
      <c r="Z39" s="6">
        <f t="shared" si="23"/>
        <v>7272</v>
      </c>
      <c r="AA39" s="6">
        <f t="shared" si="23"/>
        <v>7272</v>
      </c>
      <c r="AC39" s="9" t="s">
        <v>156</v>
      </c>
      <c r="AD39" s="11" t="s">
        <v>157</v>
      </c>
      <c r="AE39" s="13" t="s">
        <v>109</v>
      </c>
      <c r="AF39" s="6">
        <v>132525</v>
      </c>
      <c r="AG39" s="6">
        <v>131187</v>
      </c>
      <c r="AH39" s="6">
        <v>132326</v>
      </c>
      <c r="AI39" s="6">
        <v>116122</v>
      </c>
      <c r="AJ39" s="6">
        <v>115729</v>
      </c>
      <c r="AK39" s="6">
        <v>104857.28</v>
      </c>
      <c r="AL39" s="6">
        <v>104857.28</v>
      </c>
      <c r="AM39" s="6">
        <v>104857.28</v>
      </c>
      <c r="AN39" s="6">
        <v>104857.28</v>
      </c>
      <c r="AO39" s="6">
        <v>104857.28</v>
      </c>
      <c r="AQ39" s="9" t="s">
        <v>156</v>
      </c>
      <c r="AR39" s="11" t="s">
        <v>157</v>
      </c>
      <c r="AS39" s="13" t="s">
        <v>109</v>
      </c>
      <c r="AT39" s="13">
        <v>173586.5</v>
      </c>
      <c r="AU39" s="13">
        <v>180294.2</v>
      </c>
      <c r="AV39" s="13">
        <v>175705.84</v>
      </c>
      <c r="AW39" s="13">
        <v>153703.6</v>
      </c>
      <c r="AX39" s="13">
        <v>144497.4</v>
      </c>
      <c r="AY39" s="13">
        <v>141896.67000000001</v>
      </c>
      <c r="AZ39" s="13">
        <v>133743.1</v>
      </c>
      <c r="BA39" s="13">
        <v>126504.37</v>
      </c>
      <c r="BB39" s="13">
        <v>120667.67</v>
      </c>
      <c r="BC39" s="13">
        <v>116909</v>
      </c>
      <c r="BE39" s="9" t="s">
        <v>156</v>
      </c>
      <c r="BF39" s="11" t="s">
        <v>157</v>
      </c>
      <c r="BG39" s="15" t="s">
        <v>109</v>
      </c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S39" s="9" t="s">
        <v>156</v>
      </c>
      <c r="BT39" s="11" t="s">
        <v>157</v>
      </c>
      <c r="BU39" s="15" t="s">
        <v>109</v>
      </c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G39" s="9" t="s">
        <v>156</v>
      </c>
      <c r="CH39" s="11" t="s">
        <v>157</v>
      </c>
      <c r="CI39" s="15" t="s">
        <v>109</v>
      </c>
      <c r="CJ39" s="15"/>
      <c r="CK39" s="15"/>
      <c r="CL39" s="15"/>
      <c r="CM39" s="15"/>
      <c r="CN39" s="15"/>
      <c r="CO39" s="15"/>
      <c r="CP39" s="15"/>
      <c r="CQ39" s="15"/>
      <c r="CR39" s="15"/>
      <c r="CS39" s="15"/>
    </row>
    <row r="40" spans="1:97" ht="22.8">
      <c r="A40" s="22">
        <v>25</v>
      </c>
      <c r="B40" s="11" t="s">
        <v>159</v>
      </c>
      <c r="C40" s="23" t="s">
        <v>114</v>
      </c>
      <c r="D40" s="6">
        <f t="shared" si="1"/>
        <v>230.9</v>
      </c>
      <c r="E40" s="6">
        <f t="shared" si="11"/>
        <v>324.39999999999998</v>
      </c>
      <c r="F40" s="6">
        <f t="shared" si="12"/>
        <v>285.99</v>
      </c>
      <c r="G40" s="6">
        <f t="shared" si="13"/>
        <v>387.53000000000003</v>
      </c>
      <c r="H40" s="6">
        <f t="shared" si="14"/>
        <v>271.39999999999998</v>
      </c>
      <c r="I40" s="6">
        <f t="shared" si="15"/>
        <v>264.8</v>
      </c>
      <c r="J40" s="6">
        <f t="shared" si="16"/>
        <v>259.64999999999998</v>
      </c>
      <c r="K40" s="6">
        <f t="shared" si="17"/>
        <v>254.6</v>
      </c>
      <c r="L40" s="6">
        <f t="shared" si="18"/>
        <v>253.6</v>
      </c>
      <c r="M40" s="6">
        <f t="shared" si="19"/>
        <v>252.5</v>
      </c>
      <c r="O40" s="9" t="s">
        <v>158</v>
      </c>
      <c r="P40" s="11" t="s">
        <v>159</v>
      </c>
      <c r="Q40" s="8" t="s">
        <v>114</v>
      </c>
      <c r="R40" s="6">
        <v>7</v>
      </c>
      <c r="S40" s="6">
        <v>6.7</v>
      </c>
      <c r="T40" s="6">
        <v>8.4</v>
      </c>
      <c r="U40" s="6">
        <v>8</v>
      </c>
      <c r="V40" s="6">
        <v>8.1</v>
      </c>
      <c r="W40" s="6">
        <v>8</v>
      </c>
      <c r="X40" s="6">
        <v>8</v>
      </c>
      <c r="Y40" s="6">
        <v>8</v>
      </c>
      <c r="Z40" s="6">
        <v>8</v>
      </c>
      <c r="AA40" s="6">
        <v>8</v>
      </c>
      <c r="AC40" s="9" t="s">
        <v>158</v>
      </c>
      <c r="AD40" s="11" t="s">
        <v>159</v>
      </c>
      <c r="AE40" s="13" t="s">
        <v>114</v>
      </c>
      <c r="AF40" s="6">
        <v>0</v>
      </c>
      <c r="AG40" s="6">
        <v>182.7</v>
      </c>
      <c r="AH40" s="6">
        <v>165.85</v>
      </c>
      <c r="AI40" s="6">
        <v>267.86</v>
      </c>
      <c r="AJ40" s="6">
        <v>154.44</v>
      </c>
      <c r="AK40" s="6">
        <v>149</v>
      </c>
      <c r="AL40" s="6">
        <v>144.94999999999999</v>
      </c>
      <c r="AM40" s="6">
        <v>141</v>
      </c>
      <c r="AN40" s="6">
        <v>141</v>
      </c>
      <c r="AO40" s="6">
        <v>141</v>
      </c>
      <c r="AQ40" s="9" t="s">
        <v>158</v>
      </c>
      <c r="AR40" s="11" t="s">
        <v>159</v>
      </c>
      <c r="AS40" s="13" t="s">
        <v>114</v>
      </c>
      <c r="AT40" s="13">
        <v>223.9</v>
      </c>
      <c r="AU40" s="13">
        <v>135</v>
      </c>
      <c r="AV40" s="13">
        <v>111.74</v>
      </c>
      <c r="AW40" s="13">
        <v>111.67</v>
      </c>
      <c r="AX40" s="13">
        <v>108.86</v>
      </c>
      <c r="AY40" s="13">
        <v>107.8</v>
      </c>
      <c r="AZ40" s="13">
        <v>106.7</v>
      </c>
      <c r="BA40" s="13">
        <v>105.6</v>
      </c>
      <c r="BB40" s="13">
        <v>104.6</v>
      </c>
      <c r="BC40" s="13">
        <v>103.5</v>
      </c>
      <c r="BE40" s="9" t="s">
        <v>158</v>
      </c>
      <c r="BF40" s="11" t="s">
        <v>159</v>
      </c>
      <c r="BG40" s="15" t="s">
        <v>114</v>
      </c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S40" s="9" t="s">
        <v>158</v>
      </c>
      <c r="BT40" s="11" t="s">
        <v>159</v>
      </c>
      <c r="BU40" s="15" t="s">
        <v>114</v>
      </c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G40" s="9" t="s">
        <v>158</v>
      </c>
      <c r="CH40" s="11" t="s">
        <v>159</v>
      </c>
      <c r="CI40" s="15" t="s">
        <v>114</v>
      </c>
      <c r="CJ40" s="15"/>
      <c r="CK40" s="15"/>
      <c r="CL40" s="15"/>
      <c r="CM40" s="15"/>
      <c r="CN40" s="15"/>
      <c r="CO40" s="15"/>
      <c r="CP40" s="15"/>
      <c r="CQ40" s="15"/>
      <c r="CR40" s="15"/>
      <c r="CS40" s="15"/>
    </row>
    <row r="41" spans="1:97" ht="33">
      <c r="A41" s="43">
        <v>26</v>
      </c>
      <c r="B41" s="44" t="s">
        <v>161</v>
      </c>
      <c r="C41" s="45" t="s">
        <v>106</v>
      </c>
      <c r="D41" s="46">
        <f t="shared" si="1"/>
        <v>870.2</v>
      </c>
      <c r="E41" s="46">
        <f t="shared" si="11"/>
        <v>2564.46</v>
      </c>
      <c r="F41" s="46">
        <f t="shared" si="12"/>
        <v>2327.56</v>
      </c>
      <c r="G41" s="46">
        <f t="shared" si="13"/>
        <v>2366.38</v>
      </c>
      <c r="H41" s="46">
        <f t="shared" si="14"/>
        <v>949.67200000000003</v>
      </c>
      <c r="I41" s="46">
        <f t="shared" si="15"/>
        <v>2311.4899999999998</v>
      </c>
      <c r="J41" s="46">
        <f t="shared" si="16"/>
        <v>2264.6019999999999</v>
      </c>
      <c r="K41" s="46">
        <f t="shared" si="17"/>
        <v>2217.6459999999997</v>
      </c>
      <c r="L41" s="46">
        <f t="shared" si="18"/>
        <v>2212.2460000000001</v>
      </c>
      <c r="M41" s="46">
        <f t="shared" si="19"/>
        <v>2206.846</v>
      </c>
      <c r="O41" s="9" t="s">
        <v>160</v>
      </c>
      <c r="P41" s="11" t="s">
        <v>161</v>
      </c>
      <c r="Q41" s="8" t="s">
        <v>106</v>
      </c>
      <c r="R41" s="6">
        <v>293.7</v>
      </c>
      <c r="S41" s="6">
        <v>355.5</v>
      </c>
      <c r="T41" s="6">
        <v>242.5</v>
      </c>
      <c r="U41" s="6">
        <v>215.7</v>
      </c>
      <c r="V41" s="6">
        <v>233.5</v>
      </c>
      <c r="W41" s="6">
        <v>235</v>
      </c>
      <c r="X41" s="6">
        <v>235</v>
      </c>
      <c r="Y41" s="6">
        <v>235</v>
      </c>
      <c r="Z41" s="6">
        <v>235</v>
      </c>
      <c r="AA41" s="6">
        <v>235</v>
      </c>
      <c r="AC41" s="9" t="s">
        <v>160</v>
      </c>
      <c r="AD41" s="11" t="s">
        <v>161</v>
      </c>
      <c r="AE41" s="13" t="s">
        <v>106</v>
      </c>
      <c r="AF41" s="6">
        <v>0</v>
      </c>
      <c r="AG41" s="6">
        <v>1581.96</v>
      </c>
      <c r="AH41" s="6">
        <v>1551.06</v>
      </c>
      <c r="AI41" s="6">
        <v>1600.38</v>
      </c>
      <c r="AJ41" s="6">
        <v>157.572</v>
      </c>
      <c r="AK41" s="6">
        <v>1523.49</v>
      </c>
      <c r="AL41" s="6">
        <v>1482.1020000000001</v>
      </c>
      <c r="AM41" s="6">
        <v>1440.646</v>
      </c>
      <c r="AN41" s="6">
        <v>1440.646</v>
      </c>
      <c r="AO41" s="6">
        <v>1440.646</v>
      </c>
      <c r="AQ41" s="9" t="s">
        <v>160</v>
      </c>
      <c r="AR41" s="11" t="s">
        <v>161</v>
      </c>
      <c r="AS41" s="13" t="s">
        <v>106</v>
      </c>
      <c r="AT41" s="21">
        <v>576.5</v>
      </c>
      <c r="AU41" s="21">
        <v>627</v>
      </c>
      <c r="AV41" s="21">
        <v>534</v>
      </c>
      <c r="AW41" s="21">
        <v>550.29999999999995</v>
      </c>
      <c r="AX41" s="21">
        <v>558.6</v>
      </c>
      <c r="AY41" s="21">
        <v>553</v>
      </c>
      <c r="AZ41" s="21">
        <v>547.5</v>
      </c>
      <c r="BA41" s="21">
        <v>542</v>
      </c>
      <c r="BB41" s="21">
        <v>536.6</v>
      </c>
      <c r="BC41" s="21">
        <v>531.20000000000005</v>
      </c>
      <c r="BE41" s="9" t="s">
        <v>160</v>
      </c>
      <c r="BF41" s="11" t="s">
        <v>161</v>
      </c>
      <c r="BG41" s="15" t="s">
        <v>106</v>
      </c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S41" s="9" t="s">
        <v>160</v>
      </c>
      <c r="BT41" s="11" t="s">
        <v>161</v>
      </c>
      <c r="BU41" s="15" t="s">
        <v>106</v>
      </c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G41" s="9" t="s">
        <v>160</v>
      </c>
      <c r="CH41" s="11" t="s">
        <v>161</v>
      </c>
      <c r="CI41" s="15" t="s">
        <v>106</v>
      </c>
      <c r="CJ41" s="15"/>
      <c r="CK41" s="15"/>
      <c r="CL41" s="15"/>
      <c r="CM41" s="15"/>
      <c r="CN41" s="15"/>
      <c r="CO41" s="15"/>
      <c r="CP41" s="15"/>
      <c r="CQ41" s="15"/>
      <c r="CR41" s="15"/>
      <c r="CS41" s="15"/>
    </row>
    <row r="43" spans="1:97">
      <c r="AF43">
        <v>0.14860000000000001</v>
      </c>
      <c r="AG43">
        <v>0.14860000000000001</v>
      </c>
      <c r="AH43">
        <v>0.14860000000000001</v>
      </c>
      <c r="AI43">
        <v>0.14860000000000001</v>
      </c>
      <c r="AJ43">
        <v>0.14860000000000001</v>
      </c>
      <c r="AK43">
        <v>0.14860000000000001</v>
      </c>
      <c r="AL43">
        <v>0.14860000000000001</v>
      </c>
      <c r="AM43">
        <v>0.14860000000000001</v>
      </c>
      <c r="AN43">
        <v>0.14860000000000001</v>
      </c>
      <c r="AO43">
        <v>0.14860000000000001</v>
      </c>
      <c r="AT43" s="17"/>
      <c r="AU43" s="17"/>
      <c r="AV43" s="17"/>
      <c r="AW43" s="17"/>
      <c r="AX43" s="17"/>
      <c r="AY43" s="17"/>
      <c r="AZ43" s="17"/>
      <c r="BA43" s="17"/>
      <c r="BB43" s="17"/>
      <c r="BC43" s="17"/>
    </row>
    <row r="44" spans="1:97">
      <c r="AS44">
        <v>1</v>
      </c>
      <c r="AT44" s="18">
        <v>12965.3</v>
      </c>
      <c r="AU44" s="18">
        <v>13376.6</v>
      </c>
      <c r="AV44" s="18">
        <v>12574.8</v>
      </c>
      <c r="AW44" s="18">
        <v>12128.9</v>
      </c>
      <c r="AX44" s="18">
        <v>12025</v>
      </c>
      <c r="AY44" s="19">
        <v>11905</v>
      </c>
      <c r="AZ44" s="19">
        <v>11785.7</v>
      </c>
      <c r="BA44" s="19">
        <v>11667.8</v>
      </c>
      <c r="BB44" s="19">
        <v>11551.2</v>
      </c>
      <c r="BC44" s="19">
        <v>11435.7</v>
      </c>
      <c r="CF44" t="s">
        <v>224</v>
      </c>
      <c r="CJ44">
        <v>0.34449999999999997</v>
      </c>
      <c r="CK44">
        <v>0.34449999999999997</v>
      </c>
      <c r="CL44">
        <v>0.34449999999999997</v>
      </c>
      <c r="CM44">
        <v>0.34449999999999997</v>
      </c>
      <c r="CN44">
        <v>0.34449999999999997</v>
      </c>
      <c r="CO44">
        <v>0.34449999999999997</v>
      </c>
      <c r="CP44">
        <v>0.34449999999999997</v>
      </c>
      <c r="CQ44">
        <v>0.34449999999999997</v>
      </c>
      <c r="CR44">
        <v>0.34449999999999997</v>
      </c>
      <c r="CS44">
        <v>0.34449999999999997</v>
      </c>
    </row>
    <row r="45" spans="1:97">
      <c r="AS45">
        <v>2</v>
      </c>
      <c r="AT45" s="18">
        <v>12965.3</v>
      </c>
      <c r="AU45" s="18">
        <v>13376.6</v>
      </c>
      <c r="AV45" s="18">
        <v>12574.8</v>
      </c>
      <c r="AW45" s="18">
        <v>12128.9</v>
      </c>
      <c r="AX45" s="18">
        <v>12025</v>
      </c>
      <c r="AY45" s="19">
        <v>11905</v>
      </c>
      <c r="AZ45" s="19">
        <v>11785.7</v>
      </c>
      <c r="BA45" s="19">
        <v>11667.8</v>
      </c>
      <c r="BB45" s="19">
        <v>11551.2</v>
      </c>
      <c r="BC45" s="19">
        <v>11435.7</v>
      </c>
    </row>
    <row r="46" spans="1:97">
      <c r="AS46">
        <v>16</v>
      </c>
      <c r="AT46" s="18">
        <v>212193</v>
      </c>
      <c r="AU46" s="18">
        <v>211762</v>
      </c>
      <c r="AV46" s="18">
        <v>211017</v>
      </c>
      <c r="AW46" s="18">
        <v>210898</v>
      </c>
      <c r="AX46" s="18">
        <v>210898</v>
      </c>
      <c r="AY46" s="19">
        <v>210748</v>
      </c>
      <c r="AZ46" s="19">
        <v>210648</v>
      </c>
      <c r="BA46" s="19">
        <v>210548</v>
      </c>
      <c r="BB46" s="19">
        <v>210448</v>
      </c>
      <c r="BC46" s="19">
        <v>210348</v>
      </c>
      <c r="CG46">
        <v>0.34449999999999997</v>
      </c>
    </row>
    <row r="48" spans="1:97">
      <c r="AT48">
        <v>0.34449999999999997</v>
      </c>
      <c r="AU48">
        <v>0.34449999999999997</v>
      </c>
      <c r="AV48">
        <v>0.34449999999999997</v>
      </c>
      <c r="AW48">
        <v>0.34449999999999997</v>
      </c>
      <c r="AX48">
        <v>0.34449999999999997</v>
      </c>
      <c r="AY48">
        <v>0.34449999999999997</v>
      </c>
      <c r="AZ48">
        <v>0.34449999999999997</v>
      </c>
      <c r="BA48">
        <v>0.34449999999999997</v>
      </c>
      <c r="BB48">
        <v>0.34449999999999997</v>
      </c>
      <c r="BC48">
        <v>0.34449999999999997</v>
      </c>
      <c r="CG48">
        <v>0.14860000000000001</v>
      </c>
    </row>
    <row r="50" spans="46:55">
      <c r="AT50">
        <v>0.14860000000000001</v>
      </c>
      <c r="AU50">
        <v>0.14860000000000001</v>
      </c>
      <c r="AV50">
        <v>0.14860000000000001</v>
      </c>
      <c r="AW50">
        <v>0.14860000000000001</v>
      </c>
      <c r="AX50">
        <v>0.14860000000000001</v>
      </c>
      <c r="AY50">
        <v>0.14860000000000001</v>
      </c>
      <c r="AZ50">
        <v>0.14860000000000001</v>
      </c>
      <c r="BA50">
        <v>0.14860000000000001</v>
      </c>
      <c r="BB50">
        <v>0.14860000000000001</v>
      </c>
      <c r="BC50">
        <v>0.14860000000000001</v>
      </c>
    </row>
  </sheetData>
  <mergeCells count="35">
    <mergeCell ref="A27:A28"/>
    <mergeCell ref="B27:B28"/>
    <mergeCell ref="C27:C28"/>
    <mergeCell ref="A1:M1"/>
    <mergeCell ref="A2:M2"/>
    <mergeCell ref="A3:M3"/>
    <mergeCell ref="A4:M4"/>
    <mergeCell ref="A5:M5"/>
    <mergeCell ref="A6:M6"/>
    <mergeCell ref="A7:M7"/>
    <mergeCell ref="A8:M8"/>
    <mergeCell ref="A9:M9"/>
    <mergeCell ref="A11:M11"/>
    <mergeCell ref="A10:M10"/>
    <mergeCell ref="AS12:AS13"/>
    <mergeCell ref="A12:A13"/>
    <mergeCell ref="B12:B13"/>
    <mergeCell ref="C12:C13"/>
    <mergeCell ref="O12:O13"/>
    <mergeCell ref="P12:P13"/>
    <mergeCell ref="Q12:Q13"/>
    <mergeCell ref="AC12:AC13"/>
    <mergeCell ref="AD12:AD13"/>
    <mergeCell ref="AE12:AE13"/>
    <mergeCell ref="AQ12:AQ13"/>
    <mergeCell ref="AR12:AR13"/>
    <mergeCell ref="CG12:CG13"/>
    <mergeCell ref="CH12:CH13"/>
    <mergeCell ref="CI12:CI13"/>
    <mergeCell ref="BE12:BE13"/>
    <mergeCell ref="BF12:BF13"/>
    <mergeCell ref="BG12:BG13"/>
    <mergeCell ref="BS12:BS13"/>
    <mergeCell ref="BT12:BT13"/>
    <mergeCell ref="BU12:BU13"/>
  </mergeCells>
  <pageMargins left="0.47" right="0.15748031496062992" top="0.31496062992125984" bottom="0.74803149606299213" header="0.43307086614173229" footer="0.31496062992125984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53"/>
  <sheetViews>
    <sheetView topLeftCell="A28" workbookViewId="0">
      <selection activeCell="E46" sqref="E46:N51"/>
    </sheetView>
  </sheetViews>
  <sheetFormatPr defaultRowHeight="14.4"/>
  <cols>
    <col min="1" max="1" width="4.88671875" customWidth="1"/>
    <col min="2" max="2" width="56.77734375" customWidth="1"/>
    <col min="3" max="3" width="8.21875" customWidth="1"/>
    <col min="4" max="4" width="18.21875" customWidth="1"/>
    <col min="5" max="5" width="9.109375" bestFit="1" customWidth="1"/>
    <col min="15" max="15" width="3.21875" customWidth="1"/>
    <col min="16" max="25" width="9.5546875" bestFit="1" customWidth="1"/>
  </cols>
  <sheetData>
    <row r="1" spans="1:25">
      <c r="A1" s="123" t="s">
        <v>240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24"/>
    </row>
    <row r="2" spans="1:25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24"/>
    </row>
    <row r="3" spans="1:25">
      <c r="A3" s="123" t="s">
        <v>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24"/>
    </row>
    <row r="4" spans="1:25">
      <c r="A4" s="123" t="s">
        <v>166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24"/>
    </row>
    <row r="5" spans="1:25">
      <c r="A5" s="123" t="s">
        <v>167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24"/>
    </row>
    <row r="6" spans="1:25">
      <c r="A6" s="123" t="s">
        <v>168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24"/>
    </row>
    <row r="7" spans="1: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25">
      <c r="A8" s="141" t="s">
        <v>234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29"/>
    </row>
    <row r="9" spans="1:25">
      <c r="A9" s="141" t="s">
        <v>235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29"/>
    </row>
    <row r="10" spans="1:25">
      <c r="A10" s="141" t="s">
        <v>236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34"/>
    </row>
    <row r="11" spans="1:25">
      <c r="A11" s="141" t="s">
        <v>233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34"/>
    </row>
    <row r="12" spans="1:25" ht="14.4" customHeight="1">
      <c r="A12" s="132" t="s">
        <v>6</v>
      </c>
      <c r="B12" s="132" t="s">
        <v>238</v>
      </c>
      <c r="C12" s="132" t="s">
        <v>102</v>
      </c>
      <c r="D12" s="129" t="s">
        <v>237</v>
      </c>
      <c r="E12" s="132" t="s">
        <v>172</v>
      </c>
      <c r="F12" s="132"/>
      <c r="G12" s="132"/>
      <c r="H12" s="132"/>
      <c r="I12" s="132"/>
      <c r="J12" s="132"/>
      <c r="K12" s="132"/>
      <c r="L12" s="132"/>
      <c r="M12" s="132"/>
      <c r="N12" s="132"/>
      <c r="O12" s="30"/>
    </row>
    <row r="13" spans="1:25" ht="14.4" customHeight="1">
      <c r="A13" s="132"/>
      <c r="B13" s="132"/>
      <c r="C13" s="132"/>
      <c r="D13" s="130"/>
      <c r="E13" s="22" t="s">
        <v>173</v>
      </c>
      <c r="F13" s="22" t="s">
        <v>174</v>
      </c>
      <c r="G13" s="22" t="s">
        <v>175</v>
      </c>
      <c r="H13" s="22" t="s">
        <v>176</v>
      </c>
      <c r="I13" s="22" t="s">
        <v>177</v>
      </c>
      <c r="J13" s="22" t="s">
        <v>178</v>
      </c>
      <c r="K13" s="22" t="s">
        <v>179</v>
      </c>
      <c r="L13" s="22" t="s">
        <v>180</v>
      </c>
      <c r="M13" s="22" t="s">
        <v>181</v>
      </c>
      <c r="N13" s="22" t="s">
        <v>182</v>
      </c>
      <c r="O13" s="10"/>
    </row>
    <row r="14" spans="1:25" ht="14.4" customHeight="1">
      <c r="A14" s="22" t="s">
        <v>13</v>
      </c>
      <c r="B14" s="142" t="s">
        <v>183</v>
      </c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4"/>
      <c r="O14" s="35"/>
    </row>
    <row r="15" spans="1:25" ht="30.6">
      <c r="A15" s="132" t="s">
        <v>14</v>
      </c>
      <c r="B15" s="25" t="s">
        <v>184</v>
      </c>
      <c r="C15" s="132" t="s">
        <v>186</v>
      </c>
      <c r="D15" s="129" t="s">
        <v>239</v>
      </c>
      <c r="E15" s="138">
        <f>(P15/P16)*100%</f>
        <v>0.79145132001676211</v>
      </c>
      <c r="F15" s="138">
        <f t="shared" ref="F15:N15" si="0">(Q15/Q16)*100%</f>
        <v>0.94540880503144653</v>
      </c>
      <c r="G15" s="138">
        <f t="shared" si="0"/>
        <v>0.92975507234661714</v>
      </c>
      <c r="H15" s="138">
        <f t="shared" si="0"/>
        <v>0.93179753060024584</v>
      </c>
      <c r="I15" s="138">
        <f t="shared" si="0"/>
        <v>0.94270456694665405</v>
      </c>
      <c r="J15" s="138">
        <f t="shared" si="0"/>
        <v>0.9399940075722496</v>
      </c>
      <c r="K15" s="138">
        <f t="shared" si="0"/>
        <v>0.9399940075722496</v>
      </c>
      <c r="L15" s="138">
        <f t="shared" si="0"/>
        <v>0.9399940075722496</v>
      </c>
      <c r="M15" s="138">
        <f t="shared" si="0"/>
        <v>0.9399940075722496</v>
      </c>
      <c r="N15" s="138">
        <f t="shared" si="0"/>
        <v>0.9399940075722496</v>
      </c>
      <c r="O15" s="31"/>
      <c r="P15" s="6">
        <v>28330</v>
      </c>
      <c r="Q15" s="6">
        <v>33822</v>
      </c>
      <c r="R15" s="6">
        <v>34506</v>
      </c>
      <c r="S15" s="6">
        <v>34866</v>
      </c>
      <c r="T15" s="6">
        <v>33894</v>
      </c>
      <c r="U15" s="6">
        <v>34510</v>
      </c>
      <c r="V15" s="6">
        <v>34510</v>
      </c>
      <c r="W15" s="6">
        <v>34510</v>
      </c>
      <c r="X15" s="6">
        <v>34510</v>
      </c>
      <c r="Y15" s="6">
        <v>34510</v>
      </c>
    </row>
    <row r="16" spans="1:25">
      <c r="A16" s="132"/>
      <c r="B16" s="25" t="s">
        <v>185</v>
      </c>
      <c r="C16" s="132"/>
      <c r="D16" s="130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31"/>
      <c r="P16" s="6">
        <v>35795</v>
      </c>
      <c r="Q16" s="6">
        <v>35775</v>
      </c>
      <c r="R16" s="6">
        <v>37113</v>
      </c>
      <c r="S16" s="6">
        <v>37418</v>
      </c>
      <c r="T16" s="6">
        <v>35954</v>
      </c>
      <c r="U16" s="6">
        <v>36713</v>
      </c>
      <c r="V16" s="6">
        <v>36713</v>
      </c>
      <c r="W16" s="6">
        <v>36713</v>
      </c>
      <c r="X16" s="6">
        <v>36713</v>
      </c>
      <c r="Y16" s="6">
        <v>36713</v>
      </c>
    </row>
    <row r="17" spans="1:25" ht="30.6">
      <c r="A17" s="132" t="s">
        <v>29</v>
      </c>
      <c r="B17" s="25" t="s">
        <v>187</v>
      </c>
      <c r="C17" s="132" t="s">
        <v>186</v>
      </c>
      <c r="D17" s="129" t="s">
        <v>239</v>
      </c>
      <c r="E17" s="139">
        <f t="shared" ref="E17" si="1">(P17/P18)*100%</f>
        <v>0.18945205912079871</v>
      </c>
      <c r="F17" s="139">
        <f t="shared" ref="F17" si="2">(Q17/Q18)*100%</f>
        <v>0.20814489855234541</v>
      </c>
      <c r="G17" s="139">
        <f t="shared" ref="G17" si="3">(R17/R18)*100%</f>
        <v>0.20198820245875299</v>
      </c>
      <c r="H17" s="139">
        <f t="shared" ref="H17" si="4">(S17/S18)*100%</f>
        <v>0.24198888512492092</v>
      </c>
      <c r="I17" s="139">
        <f t="shared" ref="I17" si="5">(T17/T18)*100%</f>
        <v>0.26233992844278636</v>
      </c>
      <c r="J17" s="139">
        <f t="shared" ref="J17" si="6">(U17/U18)*100%</f>
        <v>0.29926582119726969</v>
      </c>
      <c r="K17" s="139">
        <f t="shared" ref="K17" si="7">(V17/V18)*100%</f>
        <v>0.39722589687717347</v>
      </c>
      <c r="L17" s="139">
        <f t="shared" ref="L17" si="8">(W17/W18)*100%</f>
        <v>0.51784232071971203</v>
      </c>
      <c r="M17" s="139">
        <f t="shared" ref="M17" si="9">(X17/X18)*100%</f>
        <v>0.63251131520434911</v>
      </c>
      <c r="N17" s="139">
        <f t="shared" ref="N17" si="10">(Y17/Y18)*100%</f>
        <v>0.91810073496691558</v>
      </c>
      <c r="O17" s="31"/>
      <c r="P17" s="6">
        <v>44924.770000000004</v>
      </c>
      <c r="Q17" s="6">
        <v>48948.009999999995</v>
      </c>
      <c r="R17" s="6">
        <v>49094.39</v>
      </c>
      <c r="S17" s="6">
        <v>50768.380000000005</v>
      </c>
      <c r="T17" s="6">
        <v>54160.86</v>
      </c>
      <c r="U17" s="6">
        <v>61420.56</v>
      </c>
      <c r="V17" s="6">
        <v>78819.06</v>
      </c>
      <c r="W17" s="6">
        <v>99676.760000000009</v>
      </c>
      <c r="X17" s="6">
        <v>118854.36</v>
      </c>
      <c r="Y17" s="6">
        <v>170191.06</v>
      </c>
    </row>
    <row r="18" spans="1:25">
      <c r="A18" s="132"/>
      <c r="B18" s="25" t="s">
        <v>188</v>
      </c>
      <c r="C18" s="132"/>
      <c r="D18" s="13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31"/>
      <c r="P18" s="6">
        <v>237130.01699999999</v>
      </c>
      <c r="Q18" s="6">
        <v>235163.15000000002</v>
      </c>
      <c r="R18" s="6">
        <v>243055.72999999998</v>
      </c>
      <c r="S18" s="6">
        <v>209796.33000000002</v>
      </c>
      <c r="T18" s="6">
        <v>206452.97999999998</v>
      </c>
      <c r="U18" s="6">
        <v>205237.47</v>
      </c>
      <c r="V18" s="6">
        <v>198423.77000000002</v>
      </c>
      <c r="W18" s="6">
        <v>192484.77000000002</v>
      </c>
      <c r="X18" s="6">
        <v>187908.66999999998</v>
      </c>
      <c r="Y18" s="6">
        <v>185372.97</v>
      </c>
    </row>
    <row r="19" spans="1:25" ht="30.6">
      <c r="A19" s="132" t="s">
        <v>40</v>
      </c>
      <c r="B19" s="25" t="s">
        <v>189</v>
      </c>
      <c r="C19" s="132" t="s">
        <v>186</v>
      </c>
      <c r="D19" s="129" t="s">
        <v>239</v>
      </c>
      <c r="E19" s="139">
        <f t="shared" ref="E19" si="11">(P19/P20)*100%</f>
        <v>0.45868269257862343</v>
      </c>
      <c r="F19" s="139">
        <f t="shared" ref="F19" si="12">(Q19/Q20)*100%</f>
        <v>0.45034367378202406</v>
      </c>
      <c r="G19" s="139">
        <f t="shared" ref="G19" si="13">(R19/R20)*100%</f>
        <v>0.46203753820540439</v>
      </c>
      <c r="H19" s="139">
        <f t="shared" ref="H19" si="14">(S19/S20)*100%</f>
        <v>0.49147533428635987</v>
      </c>
      <c r="I19" s="139">
        <f t="shared" ref="I19" si="15">(T19/T20)*100%</f>
        <v>0.50097176090782702</v>
      </c>
      <c r="J19" s="139">
        <f t="shared" ref="J19" si="16">(U19/U20)*100%</f>
        <v>0.51350417659512271</v>
      </c>
      <c r="K19" s="139">
        <f t="shared" ref="K19" si="17">(V19/V20)*100%</f>
        <v>0.55041860452589353</v>
      </c>
      <c r="L19" s="139">
        <f t="shared" ref="L19" si="18">(W19/W20)*100%</f>
        <v>0.62917248539047488</v>
      </c>
      <c r="M19" s="139">
        <f t="shared" ref="M19" si="19">(X19/X20)*100%</f>
        <v>0.70137694219319258</v>
      </c>
      <c r="N19" s="139">
        <f t="shared" ref="N19" si="20">(Y19/Y20)*100%</f>
        <v>0.77366714396882907</v>
      </c>
      <c r="O19" s="31"/>
      <c r="P19" s="6">
        <v>1139.51</v>
      </c>
      <c r="Q19" s="6">
        <v>1117.0999999999999</v>
      </c>
      <c r="R19" s="6">
        <v>1034.5999999999999</v>
      </c>
      <c r="S19" s="6">
        <v>1098.44</v>
      </c>
      <c r="T19" s="6">
        <v>1092.1500000000001</v>
      </c>
      <c r="U19" s="6">
        <v>1159.4000000000001</v>
      </c>
      <c r="V19" s="6">
        <v>1226.2</v>
      </c>
      <c r="W19" s="6">
        <v>1383.6</v>
      </c>
      <c r="X19" s="6">
        <v>1540.7</v>
      </c>
      <c r="Y19" s="6">
        <v>1697.1</v>
      </c>
    </row>
    <row r="20" spans="1:25">
      <c r="A20" s="132"/>
      <c r="B20" s="25" t="s">
        <v>190</v>
      </c>
      <c r="C20" s="132"/>
      <c r="D20" s="13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31"/>
      <c r="P20" s="6">
        <v>2484.31</v>
      </c>
      <c r="Q20" s="6">
        <v>2480.5500000000002</v>
      </c>
      <c r="R20" s="6">
        <v>2239.212</v>
      </c>
      <c r="S20" s="6">
        <v>2234.9850000000001</v>
      </c>
      <c r="T20" s="6">
        <v>2180.0630000000001</v>
      </c>
      <c r="U20" s="6">
        <v>2257.8200000000002</v>
      </c>
      <c r="V20" s="6">
        <v>2227.759</v>
      </c>
      <c r="W20" s="6">
        <v>2199.0789999999997</v>
      </c>
      <c r="X20" s="6">
        <v>2196.6790000000001</v>
      </c>
      <c r="Y20" s="6">
        <v>2193.5789999999997</v>
      </c>
    </row>
    <row r="21" spans="1:25" ht="30.6">
      <c r="A21" s="132" t="s">
        <v>191</v>
      </c>
      <c r="B21" s="25" t="s">
        <v>192</v>
      </c>
      <c r="C21" s="132" t="s">
        <v>186</v>
      </c>
      <c r="D21" s="129" t="s">
        <v>239</v>
      </c>
      <c r="E21" s="139">
        <f t="shared" ref="E21" si="21">(P21/P22)*100%</f>
        <v>0.23581135091926458</v>
      </c>
      <c r="F21" s="139">
        <f t="shared" ref="F21" si="22">(Q21/Q22)*100%</f>
        <v>0.24793690206674945</v>
      </c>
      <c r="G21" s="139">
        <f t="shared" ref="G21" si="23">(R21/R22)*100%</f>
        <v>0.26459252057363097</v>
      </c>
      <c r="H21" s="139">
        <f t="shared" ref="H21" si="24">(S21/S22)*100%</f>
        <v>0.29329625292740052</v>
      </c>
      <c r="I21" s="139">
        <f t="shared" ref="I21" si="25">(T21/T22)*100%</f>
        <v>0.31301553672316385</v>
      </c>
      <c r="J21" s="139">
        <f t="shared" ref="J21" si="26">(U21/U22)*100%</f>
        <v>0.32492394764768306</v>
      </c>
      <c r="K21" s="139">
        <f t="shared" ref="K21" si="27">(V21/V22)*100%</f>
        <v>0.4185601436265709</v>
      </c>
      <c r="L21" s="139">
        <f t="shared" ref="L21" si="28">(W21/W22)*100%</f>
        <v>0.45454380883417811</v>
      </c>
      <c r="M21" s="139">
        <f t="shared" ref="M21" si="29">(X21/X22)*100%</f>
        <v>0.49563159810702589</v>
      </c>
      <c r="N21" s="139">
        <f t="shared" ref="N21" si="30">(Y21/Y22)*100%</f>
        <v>0.55021994134897356</v>
      </c>
      <c r="O21" s="31"/>
      <c r="P21" s="6">
        <v>64.899999999999991</v>
      </c>
      <c r="Q21" s="6">
        <v>67.900000000000006</v>
      </c>
      <c r="R21" s="6">
        <v>76.199999999999989</v>
      </c>
      <c r="S21" s="6">
        <v>80.152000000000001</v>
      </c>
      <c r="T21" s="6">
        <v>88.646000000000001</v>
      </c>
      <c r="U21" s="6">
        <v>91.855999999999995</v>
      </c>
      <c r="V21" s="6">
        <v>116.569</v>
      </c>
      <c r="W21" s="6">
        <v>125.54499999999999</v>
      </c>
      <c r="X21" s="6">
        <v>136.15</v>
      </c>
      <c r="Y21" s="6">
        <v>150.1</v>
      </c>
    </row>
    <row r="22" spans="1:25">
      <c r="A22" s="132"/>
      <c r="B22" s="25" t="s">
        <v>193</v>
      </c>
      <c r="C22" s="132"/>
      <c r="D22" s="13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31"/>
      <c r="P22" s="6">
        <v>275.21999999999997</v>
      </c>
      <c r="Q22" s="6">
        <v>273.86</v>
      </c>
      <c r="R22" s="6">
        <v>287.99</v>
      </c>
      <c r="S22" s="6">
        <v>273.27999999999997</v>
      </c>
      <c r="T22" s="6">
        <v>283.2</v>
      </c>
      <c r="U22" s="6">
        <v>282.7</v>
      </c>
      <c r="V22" s="6">
        <v>278.5</v>
      </c>
      <c r="W22" s="6">
        <v>276.2</v>
      </c>
      <c r="X22" s="6">
        <v>274.7</v>
      </c>
      <c r="Y22" s="6">
        <v>272.8</v>
      </c>
    </row>
    <row r="23" spans="1:25">
      <c r="A23" s="22" t="s">
        <v>65</v>
      </c>
      <c r="B23" s="142" t="s">
        <v>194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4"/>
      <c r="O23" s="35"/>
    </row>
    <row r="24" spans="1:25" ht="20.399999999999999">
      <c r="A24" s="132" t="s">
        <v>66</v>
      </c>
      <c r="B24" s="25" t="s">
        <v>195</v>
      </c>
      <c r="C24" s="132" t="s">
        <v>197</v>
      </c>
      <c r="D24" s="129" t="s">
        <v>242</v>
      </c>
      <c r="E24" s="138">
        <f>P24/P25</f>
        <v>36.369985278946572</v>
      </c>
      <c r="F24" s="138">
        <f t="shared" ref="F24:M24" si="31">Q24/Q25</f>
        <v>42.686708163809392</v>
      </c>
      <c r="G24" s="138">
        <f t="shared" si="31"/>
        <v>54.541358046156873</v>
      </c>
      <c r="H24" s="138">
        <f t="shared" si="31"/>
        <v>61.253039742461439</v>
      </c>
      <c r="I24" s="138">
        <f t="shared" si="31"/>
        <v>58.877350734170179</v>
      </c>
      <c r="J24" s="138">
        <f t="shared" si="31"/>
        <v>89.471200611422475</v>
      </c>
      <c r="K24" s="138">
        <f t="shared" si="31"/>
        <v>56.352482745842785</v>
      </c>
      <c r="L24" s="138">
        <f t="shared" si="31"/>
        <v>53.45748992542498</v>
      </c>
      <c r="M24" s="138">
        <f t="shared" si="31"/>
        <v>52.009993515216081</v>
      </c>
      <c r="N24" s="138">
        <f>Y24/Y25</f>
        <v>39.706274028440404</v>
      </c>
      <c r="O24" s="10"/>
      <c r="P24" s="6">
        <v>2510140</v>
      </c>
      <c r="Q24" s="6">
        <v>2946100</v>
      </c>
      <c r="R24" s="6">
        <v>3764270</v>
      </c>
      <c r="S24" s="6">
        <v>4231654</v>
      </c>
      <c r="T24" s="6">
        <v>4067530</v>
      </c>
      <c r="U24" s="6">
        <v>6181100</v>
      </c>
      <c r="V24" s="6">
        <v>3893100</v>
      </c>
      <c r="W24" s="6">
        <v>3693100</v>
      </c>
      <c r="X24" s="6">
        <v>3593100</v>
      </c>
      <c r="Y24" s="6">
        <v>2743100</v>
      </c>
    </row>
    <row r="25" spans="1:25">
      <c r="A25" s="132"/>
      <c r="B25" s="25" t="s">
        <v>196</v>
      </c>
      <c r="C25" s="132"/>
      <c r="D25" s="130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0"/>
      <c r="P25" s="6">
        <v>69016.800000000003</v>
      </c>
      <c r="Q25" s="6">
        <v>69016.800000000003</v>
      </c>
      <c r="R25" s="6">
        <v>69016.800000000003</v>
      </c>
      <c r="S25" s="6">
        <v>69084.800000000003</v>
      </c>
      <c r="T25" s="6">
        <v>69084.800000000003</v>
      </c>
      <c r="U25" s="6">
        <v>69084.800000000003</v>
      </c>
      <c r="V25" s="6">
        <v>69084.800000000003</v>
      </c>
      <c r="W25" s="6">
        <v>69084.800000000003</v>
      </c>
      <c r="X25" s="6">
        <v>69084.800000000003</v>
      </c>
      <c r="Y25" s="6">
        <v>69084.800000000003</v>
      </c>
    </row>
    <row r="26" spans="1:25" ht="20.399999999999999">
      <c r="A26" s="132" t="s">
        <v>67</v>
      </c>
      <c r="B26" s="25" t="s">
        <v>198</v>
      </c>
      <c r="C26" s="132" t="s">
        <v>200</v>
      </c>
      <c r="D26" s="129" t="s">
        <v>242</v>
      </c>
      <c r="E26" s="138">
        <f t="shared" ref="E26" si="32">P26/P27</f>
        <v>0.25531653162708212</v>
      </c>
      <c r="F26" s="138">
        <f t="shared" ref="F26" si="33">Q26/Q27</f>
        <v>0.25050857182599018</v>
      </c>
      <c r="G26" s="138">
        <f t="shared" ref="G26" si="34">R26/R27</f>
        <v>0.25088818954225639</v>
      </c>
      <c r="H26" s="138">
        <f t="shared" ref="H26" si="35">S26/S27</f>
        <v>0.22066011626291165</v>
      </c>
      <c r="I26" s="138">
        <f t="shared" ref="I26" si="36">T26/T27</f>
        <v>0.22197603524943257</v>
      </c>
      <c r="J26" s="138">
        <f t="shared" ref="J26" si="37">U26/U27</f>
        <v>0.21613783350317289</v>
      </c>
      <c r="K26" s="138">
        <f t="shared" ref="K26" si="38">V26/V27</f>
        <v>0.2104747788225485</v>
      </c>
      <c r="L26" s="138">
        <f t="shared" ref="L26" si="39">W26/W27</f>
        <v>0.20830631340034275</v>
      </c>
      <c r="M26" s="138">
        <f t="shared" ref="M26" si="40">X26/X27</f>
        <v>0.20758256519523829</v>
      </c>
      <c r="N26" s="138">
        <f t="shared" ref="N26" si="41">Y26/Y27</f>
        <v>0.20685881699013384</v>
      </c>
      <c r="O26" s="10"/>
      <c r="P26" s="6">
        <v>17621.13</v>
      </c>
      <c r="Q26" s="6">
        <v>17289.3</v>
      </c>
      <c r="R26" s="6">
        <v>17315.5</v>
      </c>
      <c r="S26" s="6">
        <v>15244.26</v>
      </c>
      <c r="T26" s="6">
        <v>15335.17</v>
      </c>
      <c r="U26" s="6">
        <v>14931.839</v>
      </c>
      <c r="V26" s="6">
        <v>14540.608</v>
      </c>
      <c r="W26" s="6">
        <v>14390.8</v>
      </c>
      <c r="X26" s="6">
        <v>14340.8</v>
      </c>
      <c r="Y26" s="6">
        <v>14290.8</v>
      </c>
    </row>
    <row r="27" spans="1:25" ht="14.4" customHeight="1">
      <c r="A27" s="132"/>
      <c r="B27" s="25" t="s">
        <v>199</v>
      </c>
      <c r="C27" s="132"/>
      <c r="D27" s="130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0"/>
      <c r="P27" s="6">
        <v>69016.800000000003</v>
      </c>
      <c r="Q27" s="6">
        <v>69016.800000000003</v>
      </c>
      <c r="R27" s="6">
        <v>69016.800000000003</v>
      </c>
      <c r="S27" s="6">
        <v>69084.800000000003</v>
      </c>
      <c r="T27" s="6">
        <v>69084.800000000003</v>
      </c>
      <c r="U27" s="6">
        <v>69084.800000000003</v>
      </c>
      <c r="V27" s="6">
        <v>69084.800000000003</v>
      </c>
      <c r="W27" s="6">
        <v>69084.800000000003</v>
      </c>
      <c r="X27" s="6">
        <v>69084.800000000003</v>
      </c>
      <c r="Y27" s="6">
        <v>69084.800000000003</v>
      </c>
    </row>
    <row r="28" spans="1:25" ht="20.399999999999999">
      <c r="A28" s="132" t="s">
        <v>68</v>
      </c>
      <c r="B28" s="25" t="s">
        <v>201</v>
      </c>
      <c r="C28" s="132" t="s">
        <v>203</v>
      </c>
      <c r="D28" s="129" t="s">
        <v>242</v>
      </c>
      <c r="E28" s="138">
        <f>P28/P29</f>
        <v>26.044173648134045</v>
      </c>
      <c r="F28" s="138">
        <f t="shared" ref="F28" si="42">Q28/Q29</f>
        <v>24.644171779141104</v>
      </c>
      <c r="G28" s="138">
        <f t="shared" ref="G28" si="43">R28/R29</f>
        <v>25.838022813688212</v>
      </c>
      <c r="H28" s="138">
        <f t="shared" ref="H28" si="44">S28/S29</f>
        <v>25.80821917808219</v>
      </c>
      <c r="I28" s="138">
        <f t="shared" ref="I28" si="45">T28/T29</f>
        <v>27.735920852359207</v>
      </c>
      <c r="J28" s="138">
        <f t="shared" ref="J28" si="46">U28/U29</f>
        <v>25.968036529680365</v>
      </c>
      <c r="K28" s="138">
        <f t="shared" ref="K28" si="47">V28/V29</f>
        <v>25.737481031866466</v>
      </c>
      <c r="L28" s="138">
        <f t="shared" ref="L28" si="48">W28/W29</f>
        <v>25.638846737481032</v>
      </c>
      <c r="M28" s="138">
        <f t="shared" ref="M28" si="49">X28/X29</f>
        <v>25.585735963581183</v>
      </c>
      <c r="N28" s="138">
        <f t="shared" ref="N28" si="50">Y28/Y29</f>
        <v>25.509863429438543</v>
      </c>
      <c r="O28" s="10"/>
      <c r="P28" s="6">
        <v>34196</v>
      </c>
      <c r="Q28" s="6">
        <v>32136</v>
      </c>
      <c r="R28" s="6">
        <v>33977</v>
      </c>
      <c r="S28" s="6">
        <v>33912</v>
      </c>
      <c r="T28" s="6">
        <v>36445</v>
      </c>
      <c r="U28" s="6">
        <v>34122</v>
      </c>
      <c r="V28" s="6">
        <v>33922</v>
      </c>
      <c r="W28" s="6">
        <v>33792</v>
      </c>
      <c r="X28" s="6">
        <v>33722</v>
      </c>
      <c r="Y28" s="6">
        <v>33622</v>
      </c>
    </row>
    <row r="29" spans="1:25" ht="14.4" customHeight="1">
      <c r="A29" s="132"/>
      <c r="B29" s="25" t="s">
        <v>202</v>
      </c>
      <c r="C29" s="132"/>
      <c r="D29" s="130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0"/>
      <c r="P29" s="6">
        <v>1313</v>
      </c>
      <c r="Q29" s="6">
        <v>1304</v>
      </c>
      <c r="R29" s="6">
        <v>1315</v>
      </c>
      <c r="S29" s="6">
        <v>1314</v>
      </c>
      <c r="T29" s="6">
        <v>1314</v>
      </c>
      <c r="U29" s="6">
        <v>1314</v>
      </c>
      <c r="V29" s="6">
        <v>1318</v>
      </c>
      <c r="W29" s="6">
        <v>1318</v>
      </c>
      <c r="X29" s="6">
        <v>1318</v>
      </c>
      <c r="Y29" s="6">
        <v>1318</v>
      </c>
    </row>
    <row r="30" spans="1:25" ht="20.399999999999999">
      <c r="A30" s="132" t="s">
        <v>70</v>
      </c>
      <c r="B30" s="25" t="s">
        <v>204</v>
      </c>
      <c r="C30" s="132" t="s">
        <v>203</v>
      </c>
      <c r="D30" s="129" t="s">
        <v>242</v>
      </c>
      <c r="E30" s="138">
        <f t="shared" ref="E30" si="51">P30/P31</f>
        <v>0.71591774562071597</v>
      </c>
      <c r="F30" s="138">
        <f t="shared" ref="F30" si="52">Q30/Q31</f>
        <v>1.6104294478527608</v>
      </c>
      <c r="G30" s="138">
        <f t="shared" ref="G30" si="53">R30/R31</f>
        <v>1.6334600760456275</v>
      </c>
      <c r="H30" s="138">
        <f t="shared" ref="H30" si="54">S30/S31</f>
        <v>2.5996955859969559</v>
      </c>
      <c r="I30" s="138">
        <f t="shared" ref="I30" si="55">T30/T31</f>
        <v>2.8310502283105023</v>
      </c>
      <c r="J30" s="138">
        <f>U30/U31</f>
        <v>2.7458143074581431</v>
      </c>
      <c r="K30" s="138">
        <f t="shared" ref="K30" si="56">V30/V31</f>
        <v>2.6555386949924129</v>
      </c>
      <c r="L30" s="138">
        <f t="shared" ref="L30" si="57">W30/W31</f>
        <v>2.5417298937784523</v>
      </c>
      <c r="M30" s="138">
        <f t="shared" ref="M30" si="58">X30/X31</f>
        <v>2.465857359635812</v>
      </c>
      <c r="N30" s="138">
        <f t="shared" ref="N30" si="59">Y30/Y31</f>
        <v>2.4279210925644916</v>
      </c>
      <c r="O30" s="10"/>
      <c r="P30" s="6">
        <v>940</v>
      </c>
      <c r="Q30" s="6">
        <v>2100</v>
      </c>
      <c r="R30" s="6">
        <v>2148</v>
      </c>
      <c r="S30" s="6">
        <v>3416</v>
      </c>
      <c r="T30" s="6">
        <v>3720</v>
      </c>
      <c r="U30" s="6">
        <v>3608</v>
      </c>
      <c r="V30" s="6">
        <v>3500</v>
      </c>
      <c r="W30" s="6">
        <v>3350</v>
      </c>
      <c r="X30" s="6">
        <v>3250</v>
      </c>
      <c r="Y30" s="6">
        <v>3200</v>
      </c>
    </row>
    <row r="31" spans="1:25">
      <c r="A31" s="132"/>
      <c r="B31" s="25" t="s">
        <v>205</v>
      </c>
      <c r="C31" s="132"/>
      <c r="D31" s="130"/>
      <c r="E31" s="138"/>
      <c r="F31" s="138"/>
      <c r="G31" s="138"/>
      <c r="H31" s="138"/>
      <c r="I31" s="138"/>
      <c r="J31" s="138"/>
      <c r="K31" s="138"/>
      <c r="L31" s="138"/>
      <c r="M31" s="138"/>
      <c r="N31" s="138"/>
      <c r="O31" s="10"/>
      <c r="P31" s="6">
        <v>1313</v>
      </c>
      <c r="Q31" s="6">
        <v>1304</v>
      </c>
      <c r="R31" s="6">
        <v>1315</v>
      </c>
      <c r="S31" s="6">
        <v>1314</v>
      </c>
      <c r="T31" s="6">
        <v>1314</v>
      </c>
      <c r="U31" s="6">
        <v>1314</v>
      </c>
      <c r="V31" s="6">
        <v>1318</v>
      </c>
      <c r="W31" s="6">
        <v>1318</v>
      </c>
      <c r="X31" s="6">
        <v>1318</v>
      </c>
      <c r="Y31" s="6">
        <v>1318</v>
      </c>
    </row>
    <row r="32" spans="1:25">
      <c r="A32" s="22" t="s">
        <v>81</v>
      </c>
      <c r="B32" s="142" t="s">
        <v>206</v>
      </c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4"/>
      <c r="O32" s="35"/>
    </row>
    <row r="33" spans="1:25" ht="20.399999999999999">
      <c r="A33" s="132" t="s">
        <v>82</v>
      </c>
      <c r="B33" s="25" t="s">
        <v>207</v>
      </c>
      <c r="C33" s="132" t="s">
        <v>200</v>
      </c>
      <c r="D33" s="129" t="s">
        <v>239</v>
      </c>
      <c r="E33" s="138">
        <f>P33/P34</f>
        <v>0.33414435619135879</v>
      </c>
      <c r="F33" s="138">
        <f t="shared" ref="F33:N33" si="60">Q33/Q34</f>
        <v>0.32981784993759306</v>
      </c>
      <c r="G33" s="138">
        <f t="shared" si="60"/>
        <v>0.34799943067477868</v>
      </c>
      <c r="H33" s="138">
        <f t="shared" si="60"/>
        <v>0.29285335894695741</v>
      </c>
      <c r="I33" s="138">
        <f t="shared" si="60"/>
        <v>0.2907033309523504</v>
      </c>
      <c r="J33" s="138">
        <f t="shared" si="60"/>
        <v>0.29000284623582767</v>
      </c>
      <c r="K33" s="138">
        <f t="shared" si="60"/>
        <v>0.2886688170960563</v>
      </c>
      <c r="L33" s="138">
        <f t="shared" si="60"/>
        <v>0.28734812443834246</v>
      </c>
      <c r="M33" s="138">
        <f t="shared" si="60"/>
        <v>0.28604077641916181</v>
      </c>
      <c r="N33" s="138">
        <f t="shared" si="60"/>
        <v>0.28474653651526222</v>
      </c>
      <c r="O33" s="10"/>
      <c r="P33" s="6">
        <v>164493.82</v>
      </c>
      <c r="Q33" s="6">
        <v>162221.79999999999</v>
      </c>
      <c r="R33" s="6">
        <v>170905.2</v>
      </c>
      <c r="S33" s="6">
        <v>143787.69</v>
      </c>
      <c r="T33" s="6">
        <v>142727.69</v>
      </c>
      <c r="U33" s="6">
        <v>142340.27000000002</v>
      </c>
      <c r="V33" s="6">
        <v>141656.63</v>
      </c>
      <c r="W33" s="6">
        <v>140979.79999999999</v>
      </c>
      <c r="X33" s="6">
        <v>140309.78</v>
      </c>
      <c r="Y33" s="6">
        <v>139646.45000000001</v>
      </c>
    </row>
    <row r="34" spans="1:25">
      <c r="A34" s="132"/>
      <c r="B34" s="25" t="s">
        <v>225</v>
      </c>
      <c r="C34" s="132"/>
      <c r="D34" s="130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0"/>
      <c r="P34" s="53">
        <v>492283.7</v>
      </c>
      <c r="Q34" s="53">
        <v>491852.7</v>
      </c>
      <c r="R34" s="53">
        <v>491107.7</v>
      </c>
      <c r="S34" s="53">
        <v>490988.7</v>
      </c>
      <c r="T34" s="53">
        <v>490973.7</v>
      </c>
      <c r="U34" s="53">
        <v>490823.7</v>
      </c>
      <c r="V34" s="53">
        <v>490723.7</v>
      </c>
      <c r="W34" s="53">
        <v>490623.7</v>
      </c>
      <c r="X34" s="53">
        <v>490523.7</v>
      </c>
      <c r="Y34" s="53">
        <v>490423.7</v>
      </c>
    </row>
    <row r="35" spans="1:25" ht="20.399999999999999">
      <c r="A35" s="132" t="s">
        <v>83</v>
      </c>
      <c r="B35" s="25" t="s">
        <v>208</v>
      </c>
      <c r="C35" s="132" t="s">
        <v>197</v>
      </c>
      <c r="D35" s="129" t="s">
        <v>239</v>
      </c>
      <c r="E35" s="138">
        <f t="shared" ref="E35" si="61">P35/P36</f>
        <v>54.081266554224726</v>
      </c>
      <c r="F35" s="138">
        <f t="shared" ref="F35" si="62">Q35/Q36</f>
        <v>53.100251355741257</v>
      </c>
      <c r="G35" s="138">
        <f t="shared" ref="G35" si="63">R35/R36</f>
        <v>53.704055139025513</v>
      </c>
      <c r="H35" s="138">
        <f t="shared" ref="H35" si="64">S35/S36</f>
        <v>52.938248884342961</v>
      </c>
      <c r="I35" s="138">
        <f t="shared" ref="I35" si="65">T35/T36</f>
        <v>50.860261965152105</v>
      </c>
      <c r="J35" s="138">
        <f t="shared" ref="J35" si="66">U35/U36</f>
        <v>50.934785748935923</v>
      </c>
      <c r="K35" s="138">
        <f t="shared" ref="K35" si="67">V35/V36</f>
        <v>50.94516527324847</v>
      </c>
      <c r="L35" s="138">
        <f t="shared" ref="L35" si="68">W35/W36</f>
        <v>50.955549028715893</v>
      </c>
      <c r="M35" s="138">
        <f t="shared" ref="M35" si="69">X35/X36</f>
        <v>50.965937017925945</v>
      </c>
      <c r="N35" s="138">
        <f t="shared" ref="N35" si="70">Y35/Y36</f>
        <v>50.976329243468456</v>
      </c>
      <c r="O35" s="10"/>
      <c r="P35" s="6">
        <v>26623326</v>
      </c>
      <c r="Q35" s="6">
        <v>26117502</v>
      </c>
      <c r="R35" s="6">
        <v>26374475</v>
      </c>
      <c r="S35" s="6">
        <v>25992082</v>
      </c>
      <c r="T35" s="6">
        <v>24971051</v>
      </c>
      <c r="U35" s="6">
        <v>25000000</v>
      </c>
      <c r="V35" s="6">
        <v>25000000</v>
      </c>
      <c r="W35" s="6">
        <v>25000000</v>
      </c>
      <c r="X35" s="6">
        <v>25000000</v>
      </c>
      <c r="Y35" s="6">
        <v>25000000</v>
      </c>
    </row>
    <row r="36" spans="1:25">
      <c r="A36" s="132"/>
      <c r="B36" s="25" t="s">
        <v>226</v>
      </c>
      <c r="C36" s="132"/>
      <c r="D36" s="130"/>
      <c r="E36" s="138"/>
      <c r="F36" s="138"/>
      <c r="G36" s="138"/>
      <c r="H36" s="138"/>
      <c r="I36" s="138"/>
      <c r="J36" s="138"/>
      <c r="K36" s="138"/>
      <c r="L36" s="138"/>
      <c r="M36" s="138"/>
      <c r="N36" s="138"/>
      <c r="O36" s="10"/>
      <c r="P36" s="53">
        <v>492283.7</v>
      </c>
      <c r="Q36" s="53">
        <v>491852.7</v>
      </c>
      <c r="R36" s="53">
        <v>491107.7</v>
      </c>
      <c r="S36" s="53">
        <v>490988.7</v>
      </c>
      <c r="T36" s="53">
        <v>490973.7</v>
      </c>
      <c r="U36" s="53">
        <v>490823.7</v>
      </c>
      <c r="V36" s="53">
        <v>490723.7</v>
      </c>
      <c r="W36" s="53">
        <v>490623.7</v>
      </c>
      <c r="X36" s="53">
        <v>490523.7</v>
      </c>
      <c r="Y36" s="53">
        <v>490423.7</v>
      </c>
    </row>
    <row r="37" spans="1:25">
      <c r="A37" s="31"/>
      <c r="B37" s="32"/>
      <c r="C37" s="31"/>
      <c r="D37" s="31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10"/>
      <c r="P37" s="53"/>
      <c r="Q37" s="53"/>
      <c r="R37" s="53"/>
      <c r="S37" s="53"/>
      <c r="T37" s="53"/>
      <c r="U37" s="53"/>
      <c r="V37" s="53"/>
      <c r="W37" s="53"/>
      <c r="X37" s="53"/>
      <c r="Y37" s="53"/>
    </row>
    <row r="38" spans="1:25">
      <c r="A38" s="31"/>
      <c r="B38" s="32"/>
      <c r="C38" s="31"/>
      <c r="D38" s="31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10"/>
      <c r="P38" s="53"/>
      <c r="Q38" s="53"/>
      <c r="R38" s="53"/>
      <c r="S38" s="53"/>
      <c r="T38" s="53"/>
      <c r="U38" s="53"/>
      <c r="V38" s="53"/>
      <c r="W38" s="53"/>
      <c r="X38" s="53"/>
      <c r="Y38" s="53"/>
    </row>
    <row r="39" spans="1:25" ht="14.4" customHeight="1">
      <c r="A39" s="31"/>
      <c r="B39" s="32"/>
      <c r="C39" s="31"/>
      <c r="D39" s="31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10"/>
      <c r="P39" s="53"/>
      <c r="Q39" s="53"/>
      <c r="R39" s="53"/>
      <c r="S39" s="53"/>
      <c r="T39" s="53"/>
      <c r="U39" s="53"/>
      <c r="V39" s="53"/>
      <c r="W39" s="53"/>
      <c r="X39" s="53"/>
      <c r="Y39" s="53"/>
    </row>
    <row r="40" spans="1:25">
      <c r="A40" s="31"/>
      <c r="B40" s="32"/>
      <c r="C40" s="31"/>
      <c r="D40" s="31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10"/>
      <c r="P40" s="53"/>
      <c r="Q40" s="53"/>
      <c r="R40" s="53"/>
      <c r="S40" s="53"/>
      <c r="T40" s="53"/>
      <c r="U40" s="53"/>
      <c r="V40" s="53"/>
      <c r="W40" s="53"/>
      <c r="X40" s="53"/>
      <c r="Y40" s="53"/>
    </row>
    <row r="41" spans="1:25">
      <c r="A41" s="132" t="s">
        <v>6</v>
      </c>
      <c r="B41" s="132" t="s">
        <v>101</v>
      </c>
      <c r="C41" s="132" t="s">
        <v>102</v>
      </c>
      <c r="D41" s="129"/>
      <c r="E41" s="132" t="s">
        <v>172</v>
      </c>
      <c r="F41" s="132"/>
      <c r="G41" s="132"/>
      <c r="H41" s="132"/>
      <c r="I41" s="132"/>
      <c r="J41" s="132"/>
      <c r="K41" s="132"/>
      <c r="L41" s="132"/>
      <c r="M41" s="132"/>
      <c r="N41" s="132"/>
      <c r="O41" s="10"/>
      <c r="P41" s="53"/>
      <c r="Q41" s="53"/>
      <c r="R41" s="53"/>
      <c r="S41" s="53"/>
      <c r="T41" s="53"/>
      <c r="U41" s="53"/>
      <c r="V41" s="53"/>
      <c r="W41" s="53"/>
      <c r="X41" s="53"/>
      <c r="Y41" s="53"/>
    </row>
    <row r="42" spans="1:25">
      <c r="A42" s="132"/>
      <c r="B42" s="132"/>
      <c r="C42" s="132"/>
      <c r="D42" s="130"/>
      <c r="E42" s="22" t="s">
        <v>173</v>
      </c>
      <c r="F42" s="22" t="s">
        <v>174</v>
      </c>
      <c r="G42" s="22" t="s">
        <v>175</v>
      </c>
      <c r="H42" s="22" t="s">
        <v>176</v>
      </c>
      <c r="I42" s="22" t="s">
        <v>177</v>
      </c>
      <c r="J42" s="22" t="s">
        <v>178</v>
      </c>
      <c r="K42" s="22" t="s">
        <v>179</v>
      </c>
      <c r="L42" s="22" t="s">
        <v>180</v>
      </c>
      <c r="M42" s="22" t="s">
        <v>181</v>
      </c>
      <c r="N42" s="22" t="s">
        <v>182</v>
      </c>
      <c r="O42" s="10"/>
      <c r="P42" s="53"/>
      <c r="Q42" s="53"/>
      <c r="R42" s="53"/>
      <c r="S42" s="53"/>
      <c r="T42" s="53"/>
      <c r="U42" s="53"/>
      <c r="V42" s="53"/>
      <c r="W42" s="53"/>
      <c r="X42" s="53"/>
      <c r="Y42" s="53"/>
    </row>
    <row r="43" spans="1:25">
      <c r="A43" s="132" t="s">
        <v>84</v>
      </c>
      <c r="B43" s="25" t="s">
        <v>209</v>
      </c>
      <c r="C43" s="132" t="s">
        <v>210</v>
      </c>
      <c r="D43" s="129" t="s">
        <v>239</v>
      </c>
      <c r="E43" s="138">
        <f t="shared" ref="E43" si="71">P43/P44</f>
        <v>6.8547945936458993E-2</v>
      </c>
      <c r="F43" s="138">
        <f t="shared" ref="F43" si="72">Q43/Q44</f>
        <v>6.7582511571045556E-2</v>
      </c>
      <c r="G43" s="138">
        <f t="shared" ref="G43" si="73">R43/R44</f>
        <v>7.0489693477622115E-2</v>
      </c>
      <c r="H43" s="138">
        <f t="shared" ref="H43" si="74">S43/S44</f>
        <v>6.2029999327886769E-2</v>
      </c>
      <c r="I43" s="138">
        <f t="shared" ref="I43" si="75">T43/T44</f>
        <v>6.0977333249214775E-2</v>
      </c>
      <c r="J43" s="138">
        <f t="shared" ref="J43" si="76">U43/U44</f>
        <v>6.0811293590753664E-2</v>
      </c>
      <c r="K43" s="138">
        <f t="shared" ref="K43" si="77">V43/V44</f>
        <v>6.0616667216195193E-2</v>
      </c>
      <c r="L43" s="138">
        <f t="shared" ref="L43" si="78">W43/W44</f>
        <v>6.042402411461166E-2</v>
      </c>
      <c r="M43" s="138">
        <f t="shared" ref="M43" si="79">X43/X44</f>
        <v>6.0233365498955499E-2</v>
      </c>
      <c r="N43" s="138">
        <f t="shared" ref="N43" si="80">Y43/Y44</f>
        <v>6.0044656222772268E-2</v>
      </c>
      <c r="O43" s="10"/>
      <c r="P43" s="6">
        <v>33745.036453000001</v>
      </c>
      <c r="Q43" s="6">
        <v>33240.640788999997</v>
      </c>
      <c r="R43" s="6">
        <v>34618.031237499999</v>
      </c>
      <c r="S43" s="6">
        <v>30456.028730999999</v>
      </c>
      <c r="T43" s="6">
        <v>29938.266921500002</v>
      </c>
      <c r="U43" s="6">
        <v>29847.624122000001</v>
      </c>
      <c r="V43" s="6">
        <v>29746.035218000005</v>
      </c>
      <c r="W43" s="6">
        <v>29645.458279999999</v>
      </c>
      <c r="X43" s="6">
        <v>29545.893307999999</v>
      </c>
      <c r="Y43" s="6">
        <v>29447.322469999999</v>
      </c>
    </row>
    <row r="44" spans="1:25">
      <c r="A44" s="132"/>
      <c r="B44" s="25" t="s">
        <v>227</v>
      </c>
      <c r="C44" s="132"/>
      <c r="D44" s="130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0"/>
      <c r="P44" s="53">
        <v>492283.7</v>
      </c>
      <c r="Q44" s="53">
        <v>491852.7</v>
      </c>
      <c r="R44" s="53">
        <v>491107.7</v>
      </c>
      <c r="S44" s="53">
        <v>490988.7</v>
      </c>
      <c r="T44" s="53">
        <v>490973.7</v>
      </c>
      <c r="U44" s="53">
        <v>490823.7</v>
      </c>
      <c r="V44" s="53">
        <v>490723.7</v>
      </c>
      <c r="W44" s="53">
        <v>490623.7</v>
      </c>
      <c r="X44" s="53">
        <v>490523.7</v>
      </c>
      <c r="Y44" s="53">
        <v>490423.7</v>
      </c>
    </row>
    <row r="45" spans="1:25">
      <c r="A45" s="22" t="s">
        <v>110</v>
      </c>
      <c r="B45" s="137" t="s">
        <v>211</v>
      </c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35"/>
    </row>
    <row r="46" spans="1:25">
      <c r="A46" s="132" t="s">
        <v>212</v>
      </c>
      <c r="B46" s="25" t="s">
        <v>213</v>
      </c>
      <c r="C46" s="132" t="s">
        <v>215</v>
      </c>
      <c r="D46" s="129" t="s">
        <v>239</v>
      </c>
      <c r="E46" s="138">
        <f>P46/P47</f>
        <v>0.19449456650085306</v>
      </c>
      <c r="F46" s="138">
        <f t="shared" ref="F46:N46" si="81">Q46/Q47</f>
        <v>0.19762585694148621</v>
      </c>
      <c r="G46" s="138">
        <f t="shared" si="81"/>
        <v>0.19648954555989698</v>
      </c>
      <c r="H46" s="138">
        <f t="shared" si="81"/>
        <v>0.20381162956569768</v>
      </c>
      <c r="I46" s="138">
        <f t="shared" si="81"/>
        <v>0.19785063659807192</v>
      </c>
      <c r="J46" s="138">
        <f t="shared" si="81"/>
        <v>0.21028307882461364</v>
      </c>
      <c r="K46" s="138">
        <f t="shared" si="81"/>
        <v>0.21639033157955273</v>
      </c>
      <c r="L46" s="138">
        <f t="shared" si="81"/>
        <v>0.22209707495007922</v>
      </c>
      <c r="M46" s="138">
        <f t="shared" si="81"/>
        <v>0.22686868446499991</v>
      </c>
      <c r="N46" s="138">
        <f t="shared" si="81"/>
        <v>0.22993394984425386</v>
      </c>
      <c r="O46" s="10"/>
      <c r="P46" s="6">
        <v>63325.2</v>
      </c>
      <c r="Q46" s="6">
        <v>65515.6</v>
      </c>
      <c r="R46" s="6">
        <v>64599.75</v>
      </c>
      <c r="S46" s="6">
        <v>59090.369999999995</v>
      </c>
      <c r="T46" s="6">
        <v>55497.8</v>
      </c>
      <c r="U46" s="6">
        <v>57661.17</v>
      </c>
      <c r="V46" s="6">
        <v>57571.47</v>
      </c>
      <c r="W46" s="6">
        <v>57482.07</v>
      </c>
      <c r="X46" s="6">
        <v>57392.87</v>
      </c>
      <c r="Y46" s="6">
        <v>57304.07</v>
      </c>
    </row>
    <row r="47" spans="1:25">
      <c r="A47" s="132"/>
      <c r="B47" s="25" t="s">
        <v>214</v>
      </c>
      <c r="C47" s="132"/>
      <c r="D47" s="130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0"/>
      <c r="P47" s="6">
        <v>325588.53000000003</v>
      </c>
      <c r="Q47" s="6">
        <v>331513.3</v>
      </c>
      <c r="R47" s="6">
        <v>328769.40000000002</v>
      </c>
      <c r="S47" s="6">
        <v>289926.39</v>
      </c>
      <c r="T47" s="6">
        <v>280503.52</v>
      </c>
      <c r="U47" s="6">
        <v>274207.37</v>
      </c>
      <c r="V47" s="6">
        <v>266053.8</v>
      </c>
      <c r="W47" s="6">
        <v>258815.07</v>
      </c>
      <c r="X47" s="6">
        <v>252978.37</v>
      </c>
      <c r="Y47" s="6">
        <v>249219.7</v>
      </c>
    </row>
    <row r="48" spans="1:25" ht="20.399999999999999">
      <c r="A48" s="132" t="s">
        <v>216</v>
      </c>
      <c r="B48" s="25" t="s">
        <v>217</v>
      </c>
      <c r="C48" s="132" t="s">
        <v>186</v>
      </c>
      <c r="D48" s="129" t="s">
        <v>239</v>
      </c>
      <c r="E48" s="138">
        <f>P48/P49*100%</f>
        <v>0.26784425239975262</v>
      </c>
      <c r="F48" s="138">
        <f t="shared" ref="F48:N48" si="82">Q48/Q49*100%</f>
        <v>0.28469125592210531</v>
      </c>
      <c r="G48" s="138">
        <f t="shared" si="82"/>
        <v>0.25184390031623172</v>
      </c>
      <c r="H48" s="138">
        <f t="shared" si="82"/>
        <v>0.26796101675988859</v>
      </c>
      <c r="I48" s="138">
        <f t="shared" si="82"/>
        <v>0.25087266563370242</v>
      </c>
      <c r="J48" s="138">
        <f t="shared" si="82"/>
        <v>0.23898479663199762</v>
      </c>
      <c r="K48" s="138">
        <f t="shared" si="82"/>
        <v>0.24146038688851509</v>
      </c>
      <c r="L48" s="138">
        <f t="shared" si="82"/>
        <v>0.24333843948663569</v>
      </c>
      <c r="M48" s="138">
        <f t="shared" si="82"/>
        <v>0.24402441698656274</v>
      </c>
      <c r="N48" s="138">
        <f t="shared" si="82"/>
        <v>0.24268930067061278</v>
      </c>
      <c r="O48" s="10"/>
      <c r="P48" s="6">
        <v>83457.179999999993</v>
      </c>
      <c r="Q48" s="6">
        <v>90250.98000000001</v>
      </c>
      <c r="R48" s="6">
        <v>79169.17</v>
      </c>
      <c r="S48" s="6">
        <v>74245.84</v>
      </c>
      <c r="T48" s="6">
        <v>67013.41</v>
      </c>
      <c r="U48" s="6">
        <v>60708.34</v>
      </c>
      <c r="V48" s="6">
        <v>59368.44</v>
      </c>
      <c r="W48" s="6">
        <v>58068.74</v>
      </c>
      <c r="X48" s="6">
        <v>56808.14</v>
      </c>
      <c r="Y48" s="6">
        <v>55585.14</v>
      </c>
    </row>
    <row r="49" spans="1:25">
      <c r="A49" s="132"/>
      <c r="B49" s="25" t="s">
        <v>218</v>
      </c>
      <c r="C49" s="132"/>
      <c r="D49" s="130"/>
      <c r="E49" s="138"/>
      <c r="F49" s="138"/>
      <c r="G49" s="138"/>
      <c r="H49" s="138"/>
      <c r="I49" s="138"/>
      <c r="J49" s="138"/>
      <c r="K49" s="138"/>
      <c r="L49" s="138"/>
      <c r="M49" s="138"/>
      <c r="N49" s="138"/>
      <c r="O49" s="10"/>
      <c r="P49" s="6">
        <v>311588.467</v>
      </c>
      <c r="Q49" s="6">
        <v>317013.53000000003</v>
      </c>
      <c r="R49" s="6">
        <v>314358.09999999998</v>
      </c>
      <c r="S49" s="6">
        <v>277077.02</v>
      </c>
      <c r="T49" s="6">
        <v>267121.20999999996</v>
      </c>
      <c r="U49" s="6">
        <v>254025.95</v>
      </c>
      <c r="V49" s="6">
        <v>245872.38</v>
      </c>
      <c r="W49" s="6">
        <v>238633.65</v>
      </c>
      <c r="X49" s="6">
        <v>232796.95</v>
      </c>
      <c r="Y49" s="6">
        <v>229038.28</v>
      </c>
    </row>
    <row r="50" spans="1:25">
      <c r="A50" s="132" t="s">
        <v>219</v>
      </c>
      <c r="B50" s="25" t="s">
        <v>220</v>
      </c>
      <c r="C50" s="132" t="s">
        <v>186</v>
      </c>
      <c r="D50" s="129" t="s">
        <v>239</v>
      </c>
      <c r="E50" s="138">
        <f>(P50/(P51+P52+P53))*100%</f>
        <v>7.7212976060299032E-2</v>
      </c>
      <c r="F50" s="138">
        <f t="shared" ref="F50:N50" si="83">(Q50/(Q51+Q52+Q53))*100%</f>
        <v>0.10536538467784629</v>
      </c>
      <c r="G50" s="138">
        <f t="shared" si="83"/>
        <v>0.10166032037628431</v>
      </c>
      <c r="H50" s="138">
        <f t="shared" si="83"/>
        <v>0.13382508084999109</v>
      </c>
      <c r="I50" s="138">
        <f t="shared" si="83"/>
        <v>9.9244404155100635E-2</v>
      </c>
      <c r="J50" s="138">
        <f t="shared" si="83"/>
        <v>9.4392083612564695E-2</v>
      </c>
      <c r="K50" s="138">
        <f t="shared" si="83"/>
        <v>9.3875105797045375E-2</v>
      </c>
      <c r="L50" s="138">
        <f t="shared" si="83"/>
        <v>9.3264206948366596E-2</v>
      </c>
      <c r="M50" s="138">
        <f t="shared" si="83"/>
        <v>9.3064937381168819E-2</v>
      </c>
      <c r="N50" s="138">
        <f t="shared" si="83"/>
        <v>9.2869156737022868E-2</v>
      </c>
      <c r="O50" s="10"/>
      <c r="P50" s="6">
        <v>230.9</v>
      </c>
      <c r="Q50" s="6">
        <v>324.39999999999998</v>
      </c>
      <c r="R50" s="6">
        <v>285.99</v>
      </c>
      <c r="S50" s="6">
        <v>387.53000000000003</v>
      </c>
      <c r="T50" s="6">
        <v>271.39999999999998</v>
      </c>
      <c r="U50" s="6">
        <v>264.8</v>
      </c>
      <c r="V50" s="6">
        <v>259.64999999999998</v>
      </c>
      <c r="W50" s="6">
        <v>254.6</v>
      </c>
      <c r="X50" s="6">
        <v>253.6</v>
      </c>
      <c r="Y50" s="6">
        <v>252.5</v>
      </c>
    </row>
    <row r="51" spans="1:25">
      <c r="A51" s="132"/>
      <c r="B51" s="25" t="s">
        <v>221</v>
      </c>
      <c r="C51" s="132"/>
      <c r="D51" s="130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0"/>
      <c r="P51" s="6">
        <v>275.21999999999997</v>
      </c>
      <c r="Q51" s="6">
        <v>273.86</v>
      </c>
      <c r="R51" s="6">
        <v>287.99</v>
      </c>
      <c r="S51" s="6">
        <v>273.27999999999997</v>
      </c>
      <c r="T51" s="6">
        <v>283.2</v>
      </c>
      <c r="U51" s="6">
        <v>282.7</v>
      </c>
      <c r="V51" s="6">
        <v>278.5</v>
      </c>
      <c r="W51" s="6">
        <v>276.2</v>
      </c>
      <c r="X51" s="6">
        <v>274.7</v>
      </c>
      <c r="Y51" s="6">
        <v>272.8</v>
      </c>
    </row>
    <row r="52" spans="1:25">
      <c r="P52" s="6">
        <v>2484.31</v>
      </c>
      <c r="Q52" s="6">
        <v>2480.5500000000002</v>
      </c>
      <c r="R52" s="6">
        <v>2239.212</v>
      </c>
      <c r="S52" s="6">
        <v>2234.9850000000001</v>
      </c>
      <c r="T52" s="6">
        <v>2180.0630000000001</v>
      </c>
      <c r="U52" s="6">
        <v>2257.8200000000002</v>
      </c>
      <c r="V52" s="6">
        <v>2227.759</v>
      </c>
      <c r="W52" s="6">
        <v>2199.0789999999997</v>
      </c>
      <c r="X52" s="6">
        <v>2196.6790000000001</v>
      </c>
      <c r="Y52" s="6">
        <v>2193.5789999999997</v>
      </c>
    </row>
    <row r="53" spans="1:25">
      <c r="P53" s="6">
        <v>230.9</v>
      </c>
      <c r="Q53" s="6">
        <v>324.39999999999998</v>
      </c>
      <c r="R53" s="6">
        <v>285.99</v>
      </c>
      <c r="S53" s="6">
        <v>387.53000000000003</v>
      </c>
      <c r="T53" s="6">
        <v>271.39999999999998</v>
      </c>
      <c r="U53" s="6">
        <v>264.8</v>
      </c>
      <c r="V53" s="6">
        <v>259.64999999999998</v>
      </c>
      <c r="W53" s="6">
        <v>254.6</v>
      </c>
      <c r="X53" s="6">
        <v>253.6</v>
      </c>
      <c r="Y53" s="6">
        <v>252.5</v>
      </c>
    </row>
  </sheetData>
  <mergeCells count="206">
    <mergeCell ref="G48:G49"/>
    <mergeCell ref="B41:B42"/>
    <mergeCell ref="C41:C42"/>
    <mergeCell ref="E41:N41"/>
    <mergeCell ref="A10:N10"/>
    <mergeCell ref="A11:N11"/>
    <mergeCell ref="A3:N3"/>
    <mergeCell ref="A4:N4"/>
    <mergeCell ref="A5:N5"/>
    <mergeCell ref="A6:N6"/>
    <mergeCell ref="M35:M36"/>
    <mergeCell ref="N35:N36"/>
    <mergeCell ref="B32:N32"/>
    <mergeCell ref="A33:A34"/>
    <mergeCell ref="C33:C34"/>
    <mergeCell ref="E33:E34"/>
    <mergeCell ref="F33:F34"/>
    <mergeCell ref="G33:G34"/>
    <mergeCell ref="H33:H34"/>
    <mergeCell ref="I33:I34"/>
    <mergeCell ref="J33:J34"/>
    <mergeCell ref="K33:K34"/>
    <mergeCell ref="L33:L34"/>
    <mergeCell ref="M33:M34"/>
    <mergeCell ref="N46:N47"/>
    <mergeCell ref="M48:M49"/>
    <mergeCell ref="N48:N49"/>
    <mergeCell ref="A50:A51"/>
    <mergeCell ref="C50:C51"/>
    <mergeCell ref="E50:E51"/>
    <mergeCell ref="F50:F51"/>
    <mergeCell ref="G50:G51"/>
    <mergeCell ref="H50:H51"/>
    <mergeCell ref="I50:I51"/>
    <mergeCell ref="J50:J51"/>
    <mergeCell ref="K50:K51"/>
    <mergeCell ref="L50:L51"/>
    <mergeCell ref="M50:M51"/>
    <mergeCell ref="N50:N51"/>
    <mergeCell ref="H48:H49"/>
    <mergeCell ref="I48:I49"/>
    <mergeCell ref="J48:J49"/>
    <mergeCell ref="K48:K49"/>
    <mergeCell ref="L48:L49"/>
    <mergeCell ref="A48:A49"/>
    <mergeCell ref="C48:C49"/>
    <mergeCell ref="E48:E49"/>
    <mergeCell ref="F48:F49"/>
    <mergeCell ref="L43:L44"/>
    <mergeCell ref="M43:M44"/>
    <mergeCell ref="N43:N44"/>
    <mergeCell ref="H35:H36"/>
    <mergeCell ref="I35:I36"/>
    <mergeCell ref="J35:J36"/>
    <mergeCell ref="K35:K36"/>
    <mergeCell ref="L35:L36"/>
    <mergeCell ref="A35:A36"/>
    <mergeCell ref="C35:C36"/>
    <mergeCell ref="E35:E36"/>
    <mergeCell ref="F35:F36"/>
    <mergeCell ref="G35:G36"/>
    <mergeCell ref="A43:A44"/>
    <mergeCell ref="C43:C44"/>
    <mergeCell ref="E43:E44"/>
    <mergeCell ref="F43:F44"/>
    <mergeCell ref="G43:G44"/>
    <mergeCell ref="H43:H44"/>
    <mergeCell ref="I43:I44"/>
    <mergeCell ref="J43:J44"/>
    <mergeCell ref="K43:K44"/>
    <mergeCell ref="N33:N34"/>
    <mergeCell ref="J30:J31"/>
    <mergeCell ref="K30:K31"/>
    <mergeCell ref="L30:L31"/>
    <mergeCell ref="M30:M31"/>
    <mergeCell ref="N30:N31"/>
    <mergeCell ref="A30:A31"/>
    <mergeCell ref="C30:C31"/>
    <mergeCell ref="E30:E31"/>
    <mergeCell ref="F30:F31"/>
    <mergeCell ref="G30:G31"/>
    <mergeCell ref="H30:H31"/>
    <mergeCell ref="I30:I31"/>
    <mergeCell ref="A19:A20"/>
    <mergeCell ref="C19:C20"/>
    <mergeCell ref="E19:E20"/>
    <mergeCell ref="F19:F20"/>
    <mergeCell ref="M26:M27"/>
    <mergeCell ref="N26:N27"/>
    <mergeCell ref="A28:A29"/>
    <mergeCell ref="C28:C29"/>
    <mergeCell ref="E28:E29"/>
    <mergeCell ref="F28:F29"/>
    <mergeCell ref="G28:G29"/>
    <mergeCell ref="H28:H29"/>
    <mergeCell ref="I28:I29"/>
    <mergeCell ref="J28:J29"/>
    <mergeCell ref="K28:K29"/>
    <mergeCell ref="L28:L29"/>
    <mergeCell ref="M28:M29"/>
    <mergeCell ref="N28:N29"/>
    <mergeCell ref="A26:A27"/>
    <mergeCell ref="C26:C27"/>
    <mergeCell ref="E26:E27"/>
    <mergeCell ref="F26:F27"/>
    <mergeCell ref="G26:G27"/>
    <mergeCell ref="H26:H27"/>
    <mergeCell ref="A15:A16"/>
    <mergeCell ref="C15:C16"/>
    <mergeCell ref="E15:E16"/>
    <mergeCell ref="F15:F16"/>
    <mergeCell ref="M19:M20"/>
    <mergeCell ref="N19:N20"/>
    <mergeCell ref="B23:N23"/>
    <mergeCell ref="A24:A25"/>
    <mergeCell ref="C24:C25"/>
    <mergeCell ref="E24:E25"/>
    <mergeCell ref="F24:F25"/>
    <mergeCell ref="G24:G25"/>
    <mergeCell ref="H24:H25"/>
    <mergeCell ref="I24:I25"/>
    <mergeCell ref="J24:J25"/>
    <mergeCell ref="K24:K25"/>
    <mergeCell ref="L24:L25"/>
    <mergeCell ref="M24:M25"/>
    <mergeCell ref="N24:N25"/>
    <mergeCell ref="H19:H20"/>
    <mergeCell ref="I19:I20"/>
    <mergeCell ref="J19:J20"/>
    <mergeCell ref="K19:K20"/>
    <mergeCell ref="L19:L20"/>
    <mergeCell ref="G17:G18"/>
    <mergeCell ref="H17:H18"/>
    <mergeCell ref="I17:I18"/>
    <mergeCell ref="J17:J18"/>
    <mergeCell ref="K17:K18"/>
    <mergeCell ref="L17:L18"/>
    <mergeCell ref="M17:M18"/>
    <mergeCell ref="N17:N18"/>
    <mergeCell ref="H15:H16"/>
    <mergeCell ref="I15:I16"/>
    <mergeCell ref="J15:J16"/>
    <mergeCell ref="K15:K16"/>
    <mergeCell ref="L15:L16"/>
    <mergeCell ref="I26:I27"/>
    <mergeCell ref="E21:E22"/>
    <mergeCell ref="J26:J27"/>
    <mergeCell ref="K26:K27"/>
    <mergeCell ref="L26:L27"/>
    <mergeCell ref="A21:A22"/>
    <mergeCell ref="C21:C22"/>
    <mergeCell ref="J21:J22"/>
    <mergeCell ref="K21:K22"/>
    <mergeCell ref="F21:F22"/>
    <mergeCell ref="G21:G22"/>
    <mergeCell ref="H21:H22"/>
    <mergeCell ref="I21:I22"/>
    <mergeCell ref="L21:L22"/>
    <mergeCell ref="M21:M22"/>
    <mergeCell ref="A1:N1"/>
    <mergeCell ref="A2:N2"/>
    <mergeCell ref="A8:N8"/>
    <mergeCell ref="A9:N9"/>
    <mergeCell ref="D12:D13"/>
    <mergeCell ref="D15:D16"/>
    <mergeCell ref="D17:D18"/>
    <mergeCell ref="D19:D20"/>
    <mergeCell ref="D21:D22"/>
    <mergeCell ref="G15:G16"/>
    <mergeCell ref="A12:A13"/>
    <mergeCell ref="B12:B13"/>
    <mergeCell ref="C12:C13"/>
    <mergeCell ref="E12:N12"/>
    <mergeCell ref="B14:N14"/>
    <mergeCell ref="N21:N22"/>
    <mergeCell ref="G19:G20"/>
    <mergeCell ref="M15:M16"/>
    <mergeCell ref="N15:N16"/>
    <mergeCell ref="A17:A18"/>
    <mergeCell ref="C17:C18"/>
    <mergeCell ref="E17:E18"/>
    <mergeCell ref="F17:F18"/>
    <mergeCell ref="D48:D49"/>
    <mergeCell ref="D50:D51"/>
    <mergeCell ref="A41:A42"/>
    <mergeCell ref="D24:D25"/>
    <mergeCell ref="D26:D27"/>
    <mergeCell ref="D28:D29"/>
    <mergeCell ref="D30:D31"/>
    <mergeCell ref="D33:D34"/>
    <mergeCell ref="D35:D36"/>
    <mergeCell ref="D41:D42"/>
    <mergeCell ref="D43:D44"/>
    <mergeCell ref="D46:D47"/>
    <mergeCell ref="B45:N45"/>
    <mergeCell ref="A46:A47"/>
    <mergeCell ref="C46:C47"/>
    <mergeCell ref="E46:E47"/>
    <mergeCell ref="F46:F47"/>
    <mergeCell ref="G46:G47"/>
    <mergeCell ref="H46:H47"/>
    <mergeCell ref="I46:I47"/>
    <mergeCell ref="J46:J47"/>
    <mergeCell ref="K46:K47"/>
    <mergeCell ref="L46:L47"/>
    <mergeCell ref="M46:M47"/>
  </mergeCells>
  <pageMargins left="0.23622047244094491" right="0.27559055118110237" top="0.35433070866141736" bottom="0.74803149606299213" header="0.31496062992125984" footer="0.31496062992125984"/>
  <pageSetup paperSize="9" scale="8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44"/>
  <sheetViews>
    <sheetView topLeftCell="A10" workbookViewId="0">
      <selection activeCell="O14" sqref="O14"/>
    </sheetView>
  </sheetViews>
  <sheetFormatPr defaultRowHeight="14.4"/>
  <cols>
    <col min="1" max="1" width="3.6640625" customWidth="1"/>
    <col min="2" max="2" width="41.77734375" customWidth="1"/>
    <col min="4" max="4" width="17.77734375" customWidth="1"/>
    <col min="5" max="14" width="10.21875" bestFit="1" customWidth="1"/>
  </cols>
  <sheetData>
    <row r="1" spans="1:14">
      <c r="A1" s="123" t="s">
        <v>223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</row>
    <row r="2" spans="1:14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</row>
    <row r="3" spans="1:14">
      <c r="A3" s="123" t="s">
        <v>314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</row>
    <row r="4" spans="1:14">
      <c r="A4" s="123" t="s">
        <v>315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</row>
    <row r="5" spans="1:14">
      <c r="A5" s="123" t="s">
        <v>316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</row>
    <row r="6" spans="1:14">
      <c r="A6" s="123"/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</row>
    <row r="7" spans="1:14">
      <c r="A7" s="135" t="s">
        <v>169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</row>
    <row r="8" spans="1:14">
      <c r="A8" s="135" t="s">
        <v>170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</row>
    <row r="9" spans="1:14">
      <c r="A9" s="135" t="s">
        <v>5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</row>
    <row r="10" spans="1:14">
      <c r="A10" s="136" t="s">
        <v>306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</row>
    <row r="11" spans="1:14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</row>
    <row r="12" spans="1:14">
      <c r="A12" s="132" t="s">
        <v>6</v>
      </c>
      <c r="B12" s="132" t="s">
        <v>101</v>
      </c>
      <c r="C12" s="131" t="s">
        <v>102</v>
      </c>
      <c r="D12" s="133" t="s">
        <v>237</v>
      </c>
      <c r="E12" s="4" t="s">
        <v>103</v>
      </c>
      <c r="F12" s="4" t="s">
        <v>103</v>
      </c>
      <c r="G12" s="4" t="s">
        <v>103</v>
      </c>
      <c r="H12" s="4" t="s">
        <v>103</v>
      </c>
      <c r="I12" s="4" t="s">
        <v>103</v>
      </c>
      <c r="J12" s="23" t="s">
        <v>104</v>
      </c>
      <c r="K12" s="23" t="s">
        <v>104</v>
      </c>
      <c r="L12" s="23" t="s">
        <v>104</v>
      </c>
      <c r="M12" s="23" t="s">
        <v>104</v>
      </c>
      <c r="N12" s="23" t="s">
        <v>104</v>
      </c>
    </row>
    <row r="13" spans="1:14">
      <c r="A13" s="132"/>
      <c r="B13" s="132"/>
      <c r="C13" s="131"/>
      <c r="D13" s="134"/>
      <c r="E13" s="4">
        <v>2011</v>
      </c>
      <c r="F13" s="4">
        <v>2012</v>
      </c>
      <c r="G13" s="4">
        <v>2013</v>
      </c>
      <c r="H13" s="4">
        <v>2014</v>
      </c>
      <c r="I13" s="4">
        <v>2015</v>
      </c>
      <c r="J13" s="23">
        <v>2016</v>
      </c>
      <c r="K13" s="23">
        <v>2017</v>
      </c>
      <c r="L13" s="23">
        <v>2018</v>
      </c>
      <c r="M13" s="23">
        <v>2019</v>
      </c>
      <c r="N13" s="23">
        <v>20120</v>
      </c>
    </row>
    <row r="14" spans="1:14" ht="33">
      <c r="A14" s="22">
        <v>1</v>
      </c>
      <c r="B14" s="11" t="s">
        <v>105</v>
      </c>
      <c r="C14" s="23" t="s">
        <v>106</v>
      </c>
      <c r="D14" s="27" t="s">
        <v>239</v>
      </c>
      <c r="E14" s="6">
        <v>28330</v>
      </c>
      <c r="F14" s="6">
        <v>33822</v>
      </c>
      <c r="G14" s="6">
        <v>34506</v>
      </c>
      <c r="H14" s="6">
        <v>34866</v>
      </c>
      <c r="I14" s="6">
        <v>33894</v>
      </c>
      <c r="J14" s="6">
        <v>34510</v>
      </c>
      <c r="K14" s="6">
        <v>34510</v>
      </c>
      <c r="L14" s="6">
        <v>34510</v>
      </c>
      <c r="M14" s="6">
        <v>34510</v>
      </c>
      <c r="N14" s="6">
        <v>34510</v>
      </c>
    </row>
    <row r="15" spans="1:14" ht="33">
      <c r="A15" s="22">
        <v>2</v>
      </c>
      <c r="B15" s="11" t="s">
        <v>107</v>
      </c>
      <c r="C15" s="23" t="s">
        <v>106</v>
      </c>
      <c r="D15" s="27" t="s">
        <v>239</v>
      </c>
      <c r="E15" s="6">
        <v>35795</v>
      </c>
      <c r="F15" s="6">
        <v>35775</v>
      </c>
      <c r="G15" s="6">
        <v>37113</v>
      </c>
      <c r="H15" s="6">
        <v>37418</v>
      </c>
      <c r="I15" s="6">
        <v>35954</v>
      </c>
      <c r="J15" s="6">
        <v>36713</v>
      </c>
      <c r="K15" s="6">
        <v>36713</v>
      </c>
      <c r="L15" s="6">
        <v>36713</v>
      </c>
      <c r="M15" s="6">
        <v>36713</v>
      </c>
      <c r="N15" s="6">
        <v>36713</v>
      </c>
    </row>
    <row r="16" spans="1:14" ht="33">
      <c r="A16" s="22">
        <v>3</v>
      </c>
      <c r="B16" s="11" t="s">
        <v>108</v>
      </c>
      <c r="C16" s="23" t="s">
        <v>109</v>
      </c>
      <c r="D16" s="27" t="s">
        <v>239</v>
      </c>
      <c r="E16" s="6">
        <v>44924.770000000004</v>
      </c>
      <c r="F16" s="6">
        <v>48948.009999999995</v>
      </c>
      <c r="G16" s="6">
        <v>49094.39</v>
      </c>
      <c r="H16" s="6">
        <v>50768.380000000005</v>
      </c>
      <c r="I16" s="6">
        <v>54160.86</v>
      </c>
      <c r="J16" s="6">
        <v>61420.56</v>
      </c>
      <c r="K16" s="6">
        <v>78819.06</v>
      </c>
      <c r="L16" s="6">
        <v>99676.760000000009</v>
      </c>
      <c r="M16" s="6">
        <v>118854.36</v>
      </c>
      <c r="N16" s="6">
        <v>170191.06</v>
      </c>
    </row>
    <row r="17" spans="1:14" ht="22.8">
      <c r="A17" s="22">
        <v>4</v>
      </c>
      <c r="B17" s="11" t="s">
        <v>111</v>
      </c>
      <c r="C17" s="23" t="s">
        <v>109</v>
      </c>
      <c r="D17" s="27" t="s">
        <v>239</v>
      </c>
      <c r="E17" s="6">
        <v>237130.01699999999</v>
      </c>
      <c r="F17" s="6">
        <v>235163.15000000002</v>
      </c>
      <c r="G17" s="6">
        <v>243055.72999999998</v>
      </c>
      <c r="H17" s="6">
        <v>209796.33000000002</v>
      </c>
      <c r="I17" s="6">
        <v>206452.97999999998</v>
      </c>
      <c r="J17" s="6">
        <v>205237.47</v>
      </c>
      <c r="K17" s="6">
        <v>198423.77000000002</v>
      </c>
      <c r="L17" s="6">
        <v>192484.77000000002</v>
      </c>
      <c r="M17" s="6">
        <v>187908.66999999998</v>
      </c>
      <c r="N17" s="6">
        <v>185372.97</v>
      </c>
    </row>
    <row r="18" spans="1:14" ht="33">
      <c r="A18" s="22">
        <v>5</v>
      </c>
      <c r="B18" s="11" t="s">
        <v>113</v>
      </c>
      <c r="C18" s="23" t="s">
        <v>114</v>
      </c>
      <c r="D18" s="27" t="s">
        <v>239</v>
      </c>
      <c r="E18" s="6">
        <v>1139.51</v>
      </c>
      <c r="F18" s="6">
        <v>1117.0999999999999</v>
      </c>
      <c r="G18" s="6">
        <v>1034.5999999999999</v>
      </c>
      <c r="H18" s="6">
        <v>1098.44</v>
      </c>
      <c r="I18" s="6">
        <v>1092.1500000000001</v>
      </c>
      <c r="J18" s="6">
        <v>1159.4000000000001</v>
      </c>
      <c r="K18" s="6">
        <v>1226.2</v>
      </c>
      <c r="L18" s="6">
        <v>1383.6</v>
      </c>
      <c r="M18" s="6">
        <v>1540.7</v>
      </c>
      <c r="N18" s="6">
        <v>1697.1</v>
      </c>
    </row>
    <row r="19" spans="1:14" ht="22.8">
      <c r="A19" s="22">
        <v>6</v>
      </c>
      <c r="B19" s="11" t="s">
        <v>116</v>
      </c>
      <c r="C19" s="23" t="s">
        <v>114</v>
      </c>
      <c r="D19" s="27" t="s">
        <v>239</v>
      </c>
      <c r="E19" s="6">
        <v>2484.31</v>
      </c>
      <c r="F19" s="6">
        <v>2480.5500000000002</v>
      </c>
      <c r="G19" s="6">
        <v>2239.212</v>
      </c>
      <c r="H19" s="6">
        <v>2234.9850000000001</v>
      </c>
      <c r="I19" s="6">
        <v>2180.0630000000001</v>
      </c>
      <c r="J19" s="6">
        <v>2257.8200000000002</v>
      </c>
      <c r="K19" s="6">
        <v>2227.759</v>
      </c>
      <c r="L19" s="6">
        <v>2199.0789999999997</v>
      </c>
      <c r="M19" s="6">
        <v>2196.6790000000001</v>
      </c>
      <c r="N19" s="6">
        <v>2193.5789999999997</v>
      </c>
    </row>
    <row r="20" spans="1:14" ht="33">
      <c r="A20" s="22">
        <v>7</v>
      </c>
      <c r="B20" s="11" t="s">
        <v>118</v>
      </c>
      <c r="C20" s="23" t="s">
        <v>114</v>
      </c>
      <c r="D20" s="27" t="s">
        <v>239</v>
      </c>
      <c r="E20" s="6">
        <v>64.899999999999991</v>
      </c>
      <c r="F20" s="6">
        <v>67.900000000000006</v>
      </c>
      <c r="G20" s="6">
        <v>76.199999999999989</v>
      </c>
      <c r="H20" s="6">
        <v>80.152000000000001</v>
      </c>
      <c r="I20" s="6">
        <v>88.646000000000001</v>
      </c>
      <c r="J20" s="6">
        <v>91.855999999999995</v>
      </c>
      <c r="K20" s="6">
        <v>116.569</v>
      </c>
      <c r="L20" s="6">
        <v>125.54499999999999</v>
      </c>
      <c r="M20" s="6">
        <v>136.15</v>
      </c>
      <c r="N20" s="6">
        <v>150.1</v>
      </c>
    </row>
    <row r="21" spans="1:14" ht="22.8">
      <c r="A21" s="22">
        <v>8</v>
      </c>
      <c r="B21" s="11" t="s">
        <v>120</v>
      </c>
      <c r="C21" s="23" t="s">
        <v>114</v>
      </c>
      <c r="D21" s="27" t="s">
        <v>239</v>
      </c>
      <c r="E21" s="6">
        <v>275.21999999999997</v>
      </c>
      <c r="F21" s="6">
        <v>273.86</v>
      </c>
      <c r="G21" s="6">
        <v>287.99</v>
      </c>
      <c r="H21" s="6">
        <v>273.27999999999997</v>
      </c>
      <c r="I21" s="6">
        <v>283.2</v>
      </c>
      <c r="J21" s="6">
        <v>282.7</v>
      </c>
      <c r="K21" s="6">
        <v>278.5</v>
      </c>
      <c r="L21" s="6">
        <v>276.2</v>
      </c>
      <c r="M21" s="6">
        <v>274.7</v>
      </c>
      <c r="N21" s="6">
        <v>272.8</v>
      </c>
    </row>
    <row r="22" spans="1:14" ht="30.6" customHeight="1">
      <c r="A22" s="22">
        <v>9</v>
      </c>
      <c r="B22" s="11" t="s">
        <v>122</v>
      </c>
      <c r="C22" s="23" t="s">
        <v>123</v>
      </c>
      <c r="D22" s="27" t="s">
        <v>241</v>
      </c>
      <c r="E22" s="6">
        <v>2510140</v>
      </c>
      <c r="F22" s="6">
        <v>2946100</v>
      </c>
      <c r="G22" s="6">
        <v>3764270</v>
      </c>
      <c r="H22" s="6">
        <v>4231654</v>
      </c>
      <c r="I22" s="6">
        <v>4067530</v>
      </c>
      <c r="J22" s="6">
        <v>6181100</v>
      </c>
      <c r="K22" s="6">
        <v>3893100</v>
      </c>
      <c r="L22" s="6">
        <v>3693100</v>
      </c>
      <c r="M22" s="6">
        <v>3593100</v>
      </c>
      <c r="N22" s="6">
        <v>2743100</v>
      </c>
    </row>
    <row r="23" spans="1:14" ht="30.6" customHeight="1">
      <c r="A23" s="22">
        <v>10</v>
      </c>
      <c r="B23" s="11" t="s">
        <v>125</v>
      </c>
      <c r="C23" s="23" t="s">
        <v>126</v>
      </c>
      <c r="D23" s="27" t="s">
        <v>241</v>
      </c>
      <c r="E23" s="6">
        <v>69016.800000000003</v>
      </c>
      <c r="F23" s="6">
        <v>69016.800000000003</v>
      </c>
      <c r="G23" s="6">
        <v>69016.800000000003</v>
      </c>
      <c r="H23" s="6">
        <v>69084.800000000003</v>
      </c>
      <c r="I23" s="6">
        <v>69084.800000000003</v>
      </c>
      <c r="J23" s="6">
        <v>69084.800000000003</v>
      </c>
      <c r="K23" s="6">
        <v>69084.800000000003</v>
      </c>
      <c r="L23" s="6">
        <v>69084.800000000003</v>
      </c>
      <c r="M23" s="6">
        <v>69084.800000000003</v>
      </c>
      <c r="N23" s="6">
        <v>69084.800000000003</v>
      </c>
    </row>
    <row r="24" spans="1:14" ht="30.6" customHeight="1">
      <c r="A24" s="22">
        <v>11</v>
      </c>
      <c r="B24" s="11" t="s">
        <v>128</v>
      </c>
      <c r="C24" s="23" t="s">
        <v>109</v>
      </c>
      <c r="D24" s="27" t="s">
        <v>241</v>
      </c>
      <c r="E24" s="6">
        <v>17621.13</v>
      </c>
      <c r="F24" s="6">
        <v>17289.3</v>
      </c>
      <c r="G24" s="6">
        <v>17315.5</v>
      </c>
      <c r="H24" s="6">
        <v>15244.26</v>
      </c>
      <c r="I24" s="6">
        <v>15335.17</v>
      </c>
      <c r="J24" s="6">
        <v>14931.839</v>
      </c>
      <c r="K24" s="6">
        <v>14540.608</v>
      </c>
      <c r="L24" s="6">
        <v>14390.8</v>
      </c>
      <c r="M24" s="6">
        <v>14340.8</v>
      </c>
      <c r="N24" s="6">
        <v>14290.8</v>
      </c>
    </row>
    <row r="25" spans="1:14" ht="30.6" customHeight="1">
      <c r="A25" s="22">
        <v>12</v>
      </c>
      <c r="B25" s="11" t="s">
        <v>130</v>
      </c>
      <c r="C25" s="23" t="s">
        <v>131</v>
      </c>
      <c r="D25" s="27" t="s">
        <v>241</v>
      </c>
      <c r="E25" s="6">
        <v>34196</v>
      </c>
      <c r="F25" s="6">
        <v>32136</v>
      </c>
      <c r="G25" s="6">
        <v>33977</v>
      </c>
      <c r="H25" s="6">
        <v>33912</v>
      </c>
      <c r="I25" s="6">
        <v>36445</v>
      </c>
      <c r="J25" s="6">
        <v>34122</v>
      </c>
      <c r="K25" s="6">
        <v>33922</v>
      </c>
      <c r="L25" s="6">
        <v>33792</v>
      </c>
      <c r="M25" s="6">
        <v>33722</v>
      </c>
      <c r="N25" s="6">
        <v>33622</v>
      </c>
    </row>
    <row r="26" spans="1:14" ht="30.6" customHeight="1">
      <c r="A26" s="22">
        <v>13</v>
      </c>
      <c r="B26" s="11" t="s">
        <v>133</v>
      </c>
      <c r="C26" s="23" t="s">
        <v>134</v>
      </c>
      <c r="D26" s="27" t="s">
        <v>241</v>
      </c>
      <c r="E26" s="6">
        <v>1313</v>
      </c>
      <c r="F26" s="6">
        <v>1304</v>
      </c>
      <c r="G26" s="6">
        <v>1315</v>
      </c>
      <c r="H26" s="6">
        <v>1314</v>
      </c>
      <c r="I26" s="6">
        <v>1314</v>
      </c>
      <c r="J26" s="6">
        <v>1314</v>
      </c>
      <c r="K26" s="6">
        <v>1318</v>
      </c>
      <c r="L26" s="6">
        <v>1318</v>
      </c>
      <c r="M26" s="6">
        <v>1318</v>
      </c>
      <c r="N26" s="6">
        <v>1318</v>
      </c>
    </row>
    <row r="27" spans="1:14">
      <c r="A27" s="31"/>
      <c r="B27" s="33"/>
      <c r="C27" s="10"/>
      <c r="D27" s="10"/>
      <c r="E27" s="57"/>
      <c r="F27" s="57"/>
      <c r="G27" s="57"/>
      <c r="H27" s="57"/>
      <c r="I27" s="57"/>
      <c r="J27" s="57"/>
      <c r="K27" s="57"/>
      <c r="L27" s="57"/>
      <c r="M27" s="57"/>
      <c r="N27" s="57"/>
    </row>
    <row r="28" spans="1:14">
      <c r="A28" s="31"/>
      <c r="B28" s="33"/>
      <c r="C28" s="10"/>
      <c r="D28" s="10"/>
      <c r="E28" s="57"/>
      <c r="F28" s="57"/>
      <c r="G28" s="57"/>
      <c r="H28" s="57"/>
      <c r="I28" s="57"/>
      <c r="J28" s="57"/>
      <c r="K28" s="57"/>
      <c r="L28" s="57"/>
      <c r="M28" s="57"/>
      <c r="N28" s="57"/>
    </row>
    <row r="29" spans="1:14">
      <c r="A29" s="31"/>
      <c r="B29" s="33"/>
      <c r="C29" s="10"/>
      <c r="D29" s="10"/>
      <c r="E29" s="57"/>
      <c r="F29" s="57"/>
      <c r="G29" s="57"/>
      <c r="H29" s="57"/>
      <c r="I29" s="57"/>
      <c r="J29" s="57"/>
      <c r="K29" s="57"/>
      <c r="L29" s="57"/>
      <c r="M29" s="57"/>
      <c r="N29" s="57"/>
    </row>
    <row r="30" spans="1:14">
      <c r="A30" s="31"/>
      <c r="B30" s="33"/>
      <c r="C30" s="10"/>
      <c r="D30" s="10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>
      <c r="A31" s="31"/>
      <c r="B31" s="33"/>
      <c r="C31" s="10"/>
      <c r="D31" s="10"/>
      <c r="E31" s="57"/>
      <c r="F31" s="57"/>
      <c r="G31" s="57"/>
      <c r="H31" s="57"/>
      <c r="I31" s="57"/>
      <c r="J31" s="57"/>
      <c r="K31" s="57"/>
      <c r="L31" s="57"/>
      <c r="M31" s="57"/>
      <c r="N31" s="57"/>
    </row>
    <row r="32" spans="1:14">
      <c r="A32" s="31"/>
      <c r="B32" s="33"/>
      <c r="C32" s="10"/>
      <c r="D32" s="10"/>
      <c r="E32" s="57"/>
      <c r="F32" s="57"/>
      <c r="G32" s="57"/>
      <c r="H32" s="57"/>
      <c r="I32" s="57"/>
      <c r="J32" s="57"/>
      <c r="K32" s="57"/>
      <c r="L32" s="57"/>
      <c r="M32" s="57"/>
      <c r="N32" s="57"/>
    </row>
    <row r="33" spans="1:14">
      <c r="A33" s="132" t="s">
        <v>6</v>
      </c>
      <c r="B33" s="132" t="s">
        <v>101</v>
      </c>
      <c r="C33" s="131" t="s">
        <v>102</v>
      </c>
      <c r="D33" s="28"/>
      <c r="E33" s="4" t="s">
        <v>103</v>
      </c>
      <c r="F33" s="4" t="s">
        <v>103</v>
      </c>
      <c r="G33" s="4" t="s">
        <v>103</v>
      </c>
      <c r="H33" s="4" t="s">
        <v>103</v>
      </c>
      <c r="I33" s="4" t="s">
        <v>103</v>
      </c>
      <c r="J33" s="23" t="s">
        <v>104</v>
      </c>
      <c r="K33" s="23" t="s">
        <v>104</v>
      </c>
      <c r="L33" s="23" t="s">
        <v>104</v>
      </c>
      <c r="M33" s="23" t="s">
        <v>104</v>
      </c>
      <c r="N33" s="23" t="s">
        <v>104</v>
      </c>
    </row>
    <row r="34" spans="1:14">
      <c r="A34" s="132"/>
      <c r="B34" s="132"/>
      <c r="C34" s="131"/>
      <c r="D34" s="28"/>
      <c r="E34" s="4">
        <v>2011</v>
      </c>
      <c r="F34" s="4">
        <v>2012</v>
      </c>
      <c r="G34" s="4">
        <v>2013</v>
      </c>
      <c r="H34" s="4">
        <v>2014</v>
      </c>
      <c r="I34" s="4">
        <v>2015</v>
      </c>
      <c r="J34" s="23">
        <v>2016</v>
      </c>
      <c r="K34" s="23">
        <v>2017</v>
      </c>
      <c r="L34" s="23">
        <v>2018</v>
      </c>
      <c r="M34" s="23">
        <v>2019</v>
      </c>
      <c r="N34" s="23">
        <v>20120</v>
      </c>
    </row>
    <row r="35" spans="1:14" ht="30.6">
      <c r="A35" s="22">
        <v>14</v>
      </c>
      <c r="B35" s="11" t="s">
        <v>136</v>
      </c>
      <c r="C35" s="5"/>
      <c r="D35" s="27" t="s">
        <v>241</v>
      </c>
      <c r="E35" s="6">
        <v>940</v>
      </c>
      <c r="F35" s="6">
        <v>2100</v>
      </c>
      <c r="G35" s="6">
        <v>2148</v>
      </c>
      <c r="H35" s="6">
        <v>3416</v>
      </c>
      <c r="I35" s="6">
        <v>3720</v>
      </c>
      <c r="J35" s="6">
        <v>3608</v>
      </c>
      <c r="K35" s="6">
        <v>3500</v>
      </c>
      <c r="L35" s="6">
        <v>3350</v>
      </c>
      <c r="M35" s="6">
        <v>3250</v>
      </c>
      <c r="N35" s="6">
        <v>3200</v>
      </c>
    </row>
    <row r="36" spans="1:14" ht="33">
      <c r="A36" s="22">
        <v>15</v>
      </c>
      <c r="B36" s="11" t="s">
        <v>138</v>
      </c>
      <c r="C36" s="23" t="s">
        <v>109</v>
      </c>
      <c r="D36" s="27" t="s">
        <v>239</v>
      </c>
      <c r="E36" s="6">
        <v>164493.82</v>
      </c>
      <c r="F36" s="6">
        <v>162221.79999999999</v>
      </c>
      <c r="G36" s="6">
        <v>170905.2</v>
      </c>
      <c r="H36" s="6">
        <v>143787.69</v>
      </c>
      <c r="I36" s="6">
        <v>142727.69</v>
      </c>
      <c r="J36" s="6">
        <v>142340.27000000002</v>
      </c>
      <c r="K36" s="6">
        <v>141656.63</v>
      </c>
      <c r="L36" s="6">
        <v>140979.79999999999</v>
      </c>
      <c r="M36" s="6">
        <v>140309.78</v>
      </c>
      <c r="N36" s="6">
        <v>139646.45000000001</v>
      </c>
    </row>
    <row r="37" spans="1:14" ht="22.8">
      <c r="A37" s="22">
        <v>16</v>
      </c>
      <c r="B37" s="47" t="s">
        <v>140</v>
      </c>
      <c r="C37" s="48" t="s">
        <v>126</v>
      </c>
      <c r="D37" s="27" t="s">
        <v>239</v>
      </c>
      <c r="E37" s="49">
        <v>492283.7</v>
      </c>
      <c r="F37" s="49">
        <v>491852.7</v>
      </c>
      <c r="G37" s="49">
        <v>491107.7</v>
      </c>
      <c r="H37" s="49">
        <v>490988.7</v>
      </c>
      <c r="I37" s="49">
        <v>490973.7</v>
      </c>
      <c r="J37" s="49">
        <v>490823.7</v>
      </c>
      <c r="K37" s="49">
        <v>490723.7</v>
      </c>
      <c r="L37" s="49">
        <v>490623.7</v>
      </c>
      <c r="M37" s="49">
        <v>490523.7</v>
      </c>
      <c r="N37" s="49">
        <v>490423.7</v>
      </c>
    </row>
    <row r="38" spans="1:14" ht="33">
      <c r="A38" s="22">
        <v>17</v>
      </c>
      <c r="B38" s="11" t="s">
        <v>146</v>
      </c>
      <c r="C38" s="23" t="s">
        <v>123</v>
      </c>
      <c r="D38" s="27" t="s">
        <v>239</v>
      </c>
      <c r="E38" s="6">
        <v>26623326</v>
      </c>
      <c r="F38" s="6">
        <v>26117502</v>
      </c>
      <c r="G38" s="6">
        <v>26374475</v>
      </c>
      <c r="H38" s="6">
        <v>25992082</v>
      </c>
      <c r="I38" s="6">
        <v>24971051</v>
      </c>
      <c r="J38" s="6">
        <v>25000000</v>
      </c>
      <c r="K38" s="6">
        <v>25000000</v>
      </c>
      <c r="L38" s="6">
        <v>25000000</v>
      </c>
      <c r="M38" s="6">
        <v>25000000</v>
      </c>
      <c r="N38" s="6">
        <v>25000000</v>
      </c>
    </row>
    <row r="39" spans="1:14" ht="33">
      <c r="A39" s="22">
        <v>18</v>
      </c>
      <c r="B39" s="11" t="s">
        <v>148</v>
      </c>
      <c r="C39" s="23" t="s">
        <v>149</v>
      </c>
      <c r="D39" s="27" t="s">
        <v>239</v>
      </c>
      <c r="E39" s="6">
        <v>33745.036453000001</v>
      </c>
      <c r="F39" s="6">
        <v>33240.640788999997</v>
      </c>
      <c r="G39" s="6">
        <v>34618.031237499999</v>
      </c>
      <c r="H39" s="6">
        <v>30456.028730999999</v>
      </c>
      <c r="I39" s="6">
        <v>29938.266921500002</v>
      </c>
      <c r="J39" s="6">
        <v>29847.624122000001</v>
      </c>
      <c r="K39" s="6">
        <v>29746.035218000005</v>
      </c>
      <c r="L39" s="6">
        <v>29645.458279999999</v>
      </c>
      <c r="M39" s="6">
        <v>29545.893307999999</v>
      </c>
      <c r="N39" s="6">
        <v>29447.322469999999</v>
      </c>
    </row>
    <row r="40" spans="1:14" ht="33">
      <c r="A40" s="22">
        <v>19</v>
      </c>
      <c r="B40" s="11" t="s">
        <v>151</v>
      </c>
      <c r="C40" s="23" t="s">
        <v>149</v>
      </c>
      <c r="D40" s="27" t="s">
        <v>239</v>
      </c>
      <c r="E40" s="6">
        <v>63325.2</v>
      </c>
      <c r="F40" s="6">
        <v>65515.6</v>
      </c>
      <c r="G40" s="6">
        <v>64599.75</v>
      </c>
      <c r="H40" s="6">
        <v>59090.369999999995</v>
      </c>
      <c r="I40" s="6">
        <v>55497.8</v>
      </c>
      <c r="J40" s="6">
        <v>57661.17</v>
      </c>
      <c r="K40" s="6">
        <v>57571.47</v>
      </c>
      <c r="L40" s="6">
        <v>57482.07</v>
      </c>
      <c r="M40" s="6">
        <v>57392.87</v>
      </c>
      <c r="N40" s="6">
        <v>57304.07</v>
      </c>
    </row>
    <row r="41" spans="1:14" ht="22.8">
      <c r="A41" s="22">
        <v>20</v>
      </c>
      <c r="B41" s="11" t="s">
        <v>153</v>
      </c>
      <c r="C41" s="23" t="s">
        <v>109</v>
      </c>
      <c r="D41" s="27" t="s">
        <v>239</v>
      </c>
      <c r="E41" s="6">
        <v>325588.53000000003</v>
      </c>
      <c r="F41" s="6">
        <v>331513.3</v>
      </c>
      <c r="G41" s="6">
        <v>328769.40000000002</v>
      </c>
      <c r="H41" s="6">
        <v>289926.39</v>
      </c>
      <c r="I41" s="6">
        <v>280503.52</v>
      </c>
      <c r="J41" s="6">
        <v>274207.37</v>
      </c>
      <c r="K41" s="6">
        <v>266053.8</v>
      </c>
      <c r="L41" s="6">
        <v>258815.07</v>
      </c>
      <c r="M41" s="6">
        <v>252978.37</v>
      </c>
      <c r="N41" s="6">
        <v>249219.7</v>
      </c>
    </row>
    <row r="42" spans="1:14" ht="22.8">
      <c r="A42" s="22">
        <v>21</v>
      </c>
      <c r="B42" s="11" t="s">
        <v>155</v>
      </c>
      <c r="C42" s="23" t="s">
        <v>109</v>
      </c>
      <c r="D42" s="27" t="s">
        <v>239</v>
      </c>
      <c r="E42" s="6">
        <v>83457.179999999993</v>
      </c>
      <c r="F42" s="6">
        <v>90250.98000000001</v>
      </c>
      <c r="G42" s="6">
        <v>79169.17</v>
      </c>
      <c r="H42" s="6">
        <v>74245.84</v>
      </c>
      <c r="I42" s="6">
        <v>67013.41</v>
      </c>
      <c r="J42" s="6">
        <v>60708.34</v>
      </c>
      <c r="K42" s="6">
        <v>59368.44</v>
      </c>
      <c r="L42" s="6">
        <v>58068.74</v>
      </c>
      <c r="M42" s="6">
        <v>56808.14</v>
      </c>
      <c r="N42" s="6">
        <v>55585.14</v>
      </c>
    </row>
    <row r="43" spans="1:14" ht="22.8">
      <c r="A43" s="22">
        <v>22</v>
      </c>
      <c r="B43" s="11" t="s">
        <v>157</v>
      </c>
      <c r="C43" s="23" t="s">
        <v>109</v>
      </c>
      <c r="D43" s="27" t="s">
        <v>239</v>
      </c>
      <c r="E43" s="6">
        <v>311588.467</v>
      </c>
      <c r="F43" s="6">
        <v>317013.53000000003</v>
      </c>
      <c r="G43" s="6">
        <v>314358.09999999998</v>
      </c>
      <c r="H43" s="6">
        <v>277077.02</v>
      </c>
      <c r="I43" s="6">
        <v>267121.20999999996</v>
      </c>
      <c r="J43" s="6">
        <v>254025.95</v>
      </c>
      <c r="K43" s="6">
        <v>245872.38</v>
      </c>
      <c r="L43" s="6">
        <v>238633.65</v>
      </c>
      <c r="M43" s="6">
        <v>232796.95</v>
      </c>
      <c r="N43" s="6">
        <v>229038.28</v>
      </c>
    </row>
    <row r="44" spans="1:14" ht="22.8">
      <c r="A44" s="22">
        <v>23</v>
      </c>
      <c r="B44" s="11" t="s">
        <v>159</v>
      </c>
      <c r="C44" s="23" t="s">
        <v>114</v>
      </c>
      <c r="D44" s="27" t="s">
        <v>239</v>
      </c>
      <c r="E44" s="6">
        <v>230.9</v>
      </c>
      <c r="F44" s="6">
        <v>324.39999999999998</v>
      </c>
      <c r="G44" s="6">
        <v>285.99</v>
      </c>
      <c r="H44" s="6">
        <v>387.53000000000003</v>
      </c>
      <c r="I44" s="6">
        <v>271.39999999999998</v>
      </c>
      <c r="J44" s="6">
        <v>264.8</v>
      </c>
      <c r="K44" s="6">
        <v>259.64999999999998</v>
      </c>
      <c r="L44" s="6">
        <v>254.6</v>
      </c>
      <c r="M44" s="6">
        <v>253.6</v>
      </c>
      <c r="N44" s="6">
        <v>252.5</v>
      </c>
    </row>
  </sheetData>
  <mergeCells count="18">
    <mergeCell ref="A33:A34"/>
    <mergeCell ref="B33:B34"/>
    <mergeCell ref="C33:C34"/>
    <mergeCell ref="A7:N7"/>
    <mergeCell ref="A8:N8"/>
    <mergeCell ref="A9:N9"/>
    <mergeCell ref="A10:N10"/>
    <mergeCell ref="A11:N11"/>
    <mergeCell ref="A12:A13"/>
    <mergeCell ref="B12:B13"/>
    <mergeCell ref="C12:C13"/>
    <mergeCell ref="A6:N6"/>
    <mergeCell ref="D12:D13"/>
    <mergeCell ref="A1:N1"/>
    <mergeCell ref="A2:N2"/>
    <mergeCell ref="A3:N3"/>
    <mergeCell ref="A4:N4"/>
    <mergeCell ref="A5:N5"/>
  </mergeCells>
  <pageMargins left="0.39370078740157483" right="0.15748031496062992" top="0.35433070866141736" bottom="0.74803149606299213" header="0.31496062992125984" footer="0.31496062992125984"/>
  <pageSetup paperSize="9" scale="8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73"/>
  <sheetViews>
    <sheetView workbookViewId="0">
      <selection activeCell="B36" sqref="B36"/>
    </sheetView>
  </sheetViews>
  <sheetFormatPr defaultRowHeight="14.4"/>
  <cols>
    <col min="1" max="1" width="8.109375" customWidth="1"/>
    <col min="2" max="2" width="52.33203125" customWidth="1"/>
    <col min="3" max="3" width="17.5546875" bestFit="1" customWidth="1"/>
    <col min="4" max="4" width="33.88671875" customWidth="1"/>
    <col min="5" max="5" width="12.88671875" customWidth="1"/>
  </cols>
  <sheetData>
    <row r="1" spans="1:5" ht="14.4" customHeight="1">
      <c r="A1" s="123" t="s">
        <v>330</v>
      </c>
      <c r="B1" s="123"/>
      <c r="C1" s="123"/>
      <c r="D1" s="123"/>
      <c r="E1" s="123"/>
    </row>
    <row r="2" spans="1:5" ht="14.4" customHeight="1">
      <c r="A2" s="123" t="s">
        <v>0</v>
      </c>
      <c r="B2" s="123"/>
      <c r="C2" s="123"/>
      <c r="D2" s="123"/>
      <c r="E2" s="123"/>
    </row>
    <row r="3" spans="1:5" ht="14.4" customHeight="1">
      <c r="A3" s="123" t="s">
        <v>309</v>
      </c>
      <c r="B3" s="123"/>
      <c r="C3" s="123"/>
      <c r="D3" s="123"/>
      <c r="E3" s="123"/>
    </row>
    <row r="4" spans="1:5" ht="14.4" customHeight="1">
      <c r="A4" s="123" t="s">
        <v>311</v>
      </c>
      <c r="B4" s="123"/>
      <c r="C4" s="123"/>
      <c r="D4" s="123"/>
      <c r="E4" s="123"/>
    </row>
    <row r="5" spans="1:5" ht="14.4" customHeight="1">
      <c r="A5" s="123" t="s">
        <v>312</v>
      </c>
      <c r="B5" s="123"/>
      <c r="C5" s="123"/>
      <c r="D5" s="123"/>
      <c r="E5" s="123"/>
    </row>
    <row r="6" spans="1:5">
      <c r="A6" s="153"/>
      <c r="B6" s="153"/>
      <c r="C6" s="153"/>
      <c r="D6" s="153"/>
      <c r="E6" s="153"/>
    </row>
    <row r="7" spans="1:5">
      <c r="A7" s="156"/>
      <c r="B7" s="156"/>
      <c r="C7" s="156"/>
      <c r="D7" s="156"/>
      <c r="E7" s="156"/>
    </row>
    <row r="8" spans="1:5">
      <c r="A8" s="152" t="s">
        <v>4</v>
      </c>
      <c r="B8" s="152"/>
      <c r="C8" s="152"/>
      <c r="D8" s="152"/>
      <c r="E8" s="152"/>
    </row>
    <row r="9" spans="1:5">
      <c r="A9" s="152" t="s">
        <v>248</v>
      </c>
      <c r="B9" s="152"/>
      <c r="C9" s="152"/>
      <c r="D9" s="152"/>
      <c r="E9" s="152"/>
    </row>
    <row r="10" spans="1:5">
      <c r="A10" s="152" t="s">
        <v>307</v>
      </c>
      <c r="B10" s="152"/>
      <c r="C10" s="152"/>
      <c r="D10" s="152"/>
      <c r="E10" s="152"/>
    </row>
    <row r="11" spans="1:5">
      <c r="A11" s="154"/>
      <c r="B11" s="154"/>
      <c r="C11" s="154"/>
      <c r="D11" s="154"/>
      <c r="E11" s="154"/>
    </row>
    <row r="12" spans="1:5">
      <c r="A12" s="155"/>
      <c r="B12" s="155"/>
      <c r="C12" s="155"/>
      <c r="D12" s="155"/>
      <c r="E12" s="155"/>
    </row>
    <row r="13" spans="1:5">
      <c r="A13" s="120" t="s">
        <v>250</v>
      </c>
      <c r="B13" s="110" t="s">
        <v>244</v>
      </c>
      <c r="C13" s="110" t="s">
        <v>245</v>
      </c>
      <c r="D13" s="110" t="s">
        <v>246</v>
      </c>
      <c r="E13" s="110" t="s">
        <v>247</v>
      </c>
    </row>
    <row r="14" spans="1:5">
      <c r="A14" s="121"/>
      <c r="B14" s="110"/>
      <c r="C14" s="110"/>
      <c r="D14" s="110"/>
      <c r="E14" s="110"/>
    </row>
    <row r="15" spans="1:5">
      <c r="A15" s="122"/>
      <c r="B15" s="110"/>
      <c r="C15" s="110"/>
      <c r="D15" s="110"/>
      <c r="E15" s="110"/>
    </row>
    <row r="16" spans="1:5">
      <c r="A16" s="103">
        <v>1</v>
      </c>
      <c r="B16" s="103">
        <v>2</v>
      </c>
      <c r="C16" s="103">
        <v>3</v>
      </c>
      <c r="D16" s="103">
        <v>4</v>
      </c>
      <c r="E16" s="103">
        <v>5</v>
      </c>
    </row>
    <row r="17" spans="1:5">
      <c r="A17" s="65" t="s">
        <v>13</v>
      </c>
      <c r="B17" s="111" t="s">
        <v>260</v>
      </c>
      <c r="C17" s="112"/>
      <c r="D17" s="112"/>
      <c r="E17" s="113"/>
    </row>
    <row r="18" spans="1:5">
      <c r="A18" s="65" t="s">
        <v>14</v>
      </c>
      <c r="B18" s="111" t="s">
        <v>15</v>
      </c>
      <c r="C18" s="112"/>
      <c r="D18" s="112"/>
      <c r="E18" s="113"/>
    </row>
    <row r="19" spans="1:5">
      <c r="A19" s="64" t="s">
        <v>16</v>
      </c>
      <c r="B19" s="66" t="s">
        <v>17</v>
      </c>
      <c r="C19" s="89" t="s">
        <v>302</v>
      </c>
      <c r="D19" s="120" t="s">
        <v>322</v>
      </c>
      <c r="E19" s="149"/>
    </row>
    <row r="20" spans="1:5" ht="52.8">
      <c r="A20" s="64" t="s">
        <v>20</v>
      </c>
      <c r="B20" s="66" t="s">
        <v>21</v>
      </c>
      <c r="C20" s="89" t="s">
        <v>302</v>
      </c>
      <c r="D20" s="121"/>
      <c r="E20" s="150"/>
    </row>
    <row r="21" spans="1:5" ht="39.6">
      <c r="A21" s="64" t="s">
        <v>23</v>
      </c>
      <c r="B21" s="66" t="s">
        <v>24</v>
      </c>
      <c r="C21" s="89" t="s">
        <v>302</v>
      </c>
      <c r="D21" s="121"/>
      <c r="E21" s="150"/>
    </row>
    <row r="22" spans="1:5">
      <c r="A22" s="64" t="s">
        <v>26</v>
      </c>
      <c r="B22" s="66" t="s">
        <v>27</v>
      </c>
      <c r="C22" s="89" t="s">
        <v>302</v>
      </c>
      <c r="D22" s="122"/>
      <c r="E22" s="151"/>
    </row>
    <row r="23" spans="1:5">
      <c r="A23" s="65" t="s">
        <v>29</v>
      </c>
      <c r="B23" s="111" t="s">
        <v>30</v>
      </c>
      <c r="C23" s="112"/>
      <c r="D23" s="112"/>
      <c r="E23" s="113"/>
    </row>
    <row r="24" spans="1:5" ht="14.4" customHeight="1">
      <c r="A24" s="103" t="s">
        <v>31</v>
      </c>
      <c r="B24" s="66" t="s">
        <v>17</v>
      </c>
      <c r="C24" s="103" t="s">
        <v>302</v>
      </c>
      <c r="D24" s="110" t="s">
        <v>264</v>
      </c>
      <c r="E24" s="227"/>
    </row>
    <row r="25" spans="1:5">
      <c r="A25" s="103" t="s">
        <v>33</v>
      </c>
      <c r="B25" s="66" t="s">
        <v>27</v>
      </c>
      <c r="C25" s="103" t="s">
        <v>302</v>
      </c>
      <c r="D25" s="110"/>
      <c r="E25" s="227"/>
    </row>
    <row r="26" spans="1:5" ht="39.6">
      <c r="A26" s="103" t="s">
        <v>34</v>
      </c>
      <c r="B26" s="66" t="s">
        <v>35</v>
      </c>
      <c r="C26" s="103" t="s">
        <v>302</v>
      </c>
      <c r="D26" s="110"/>
      <c r="E26" s="227"/>
    </row>
    <row r="27" spans="1:5" ht="52.8">
      <c r="A27" s="103" t="s">
        <v>36</v>
      </c>
      <c r="B27" s="66" t="s">
        <v>21</v>
      </c>
      <c r="C27" s="103" t="s">
        <v>302</v>
      </c>
      <c r="D27" s="110"/>
      <c r="E27" s="227"/>
    </row>
    <row r="28" spans="1:5" ht="22.2" customHeight="1">
      <c r="A28" s="217"/>
      <c r="B28" s="218"/>
      <c r="C28" s="217"/>
      <c r="D28" s="228"/>
      <c r="E28" s="229"/>
    </row>
    <row r="29" spans="1:5">
      <c r="A29" s="103">
        <v>1</v>
      </c>
      <c r="B29" s="103">
        <v>2</v>
      </c>
      <c r="C29" s="103">
        <v>3</v>
      </c>
      <c r="D29" s="103">
        <v>4</v>
      </c>
      <c r="E29" s="103">
        <v>5</v>
      </c>
    </row>
    <row r="30" spans="1:5" ht="27.6" customHeight="1">
      <c r="A30" s="102" t="s">
        <v>37</v>
      </c>
      <c r="B30" s="221" t="s">
        <v>38</v>
      </c>
      <c r="C30" s="102" t="s">
        <v>302</v>
      </c>
      <c r="D30" s="162"/>
      <c r="E30" s="226"/>
    </row>
    <row r="31" spans="1:5">
      <c r="A31" s="65" t="s">
        <v>40</v>
      </c>
      <c r="B31" s="111" t="s">
        <v>41</v>
      </c>
      <c r="C31" s="112"/>
      <c r="D31" s="112"/>
      <c r="E31" s="113"/>
    </row>
    <row r="32" spans="1:5">
      <c r="A32" s="64" t="s">
        <v>42</v>
      </c>
      <c r="B32" s="66" t="s">
        <v>43</v>
      </c>
      <c r="C32" s="89" t="s">
        <v>302</v>
      </c>
      <c r="D32" s="120" t="s">
        <v>265</v>
      </c>
      <c r="E32" s="146"/>
    </row>
    <row r="33" spans="1:5" ht="39.6">
      <c r="A33" s="64" t="s">
        <v>45</v>
      </c>
      <c r="B33" s="66" t="s">
        <v>35</v>
      </c>
      <c r="C33" s="89" t="s">
        <v>302</v>
      </c>
      <c r="D33" s="121"/>
      <c r="E33" s="147"/>
    </row>
    <row r="34" spans="1:5">
      <c r="A34" s="64" t="s">
        <v>46</v>
      </c>
      <c r="B34" s="66" t="s">
        <v>47</v>
      </c>
      <c r="C34" s="89" t="s">
        <v>302</v>
      </c>
      <c r="D34" s="121"/>
      <c r="E34" s="147"/>
    </row>
    <row r="35" spans="1:5" ht="26.4">
      <c r="A35" s="64" t="s">
        <v>48</v>
      </c>
      <c r="B35" s="66" t="s">
        <v>49</v>
      </c>
      <c r="C35" s="89" t="s">
        <v>302</v>
      </c>
      <c r="D35" s="121"/>
      <c r="E35" s="147"/>
    </row>
    <row r="36" spans="1:5">
      <c r="A36" s="64" t="s">
        <v>50</v>
      </c>
      <c r="B36" s="66" t="s">
        <v>51</v>
      </c>
      <c r="C36" s="89" t="s">
        <v>302</v>
      </c>
      <c r="D36" s="122"/>
      <c r="E36" s="148"/>
    </row>
    <row r="37" spans="1:5" ht="26.4" customHeight="1">
      <c r="A37" s="65" t="s">
        <v>65</v>
      </c>
      <c r="B37" s="111" t="s">
        <v>320</v>
      </c>
      <c r="C37" s="112"/>
      <c r="D37" s="112"/>
      <c r="E37" s="113"/>
    </row>
    <row r="38" spans="1:5">
      <c r="A38" s="64" t="s">
        <v>266</v>
      </c>
      <c r="B38" s="66" t="s">
        <v>17</v>
      </c>
      <c r="C38" s="89" t="s">
        <v>302</v>
      </c>
      <c r="D38" s="120" t="s">
        <v>278</v>
      </c>
      <c r="E38" s="146"/>
    </row>
    <row r="39" spans="1:5">
      <c r="A39" s="64" t="s">
        <v>268</v>
      </c>
      <c r="B39" s="66" t="s">
        <v>56</v>
      </c>
      <c r="C39" s="89" t="s">
        <v>302</v>
      </c>
      <c r="D39" s="121"/>
      <c r="E39" s="147"/>
    </row>
    <row r="40" spans="1:5">
      <c r="A40" s="64" t="s">
        <v>267</v>
      </c>
      <c r="B40" s="66" t="s">
        <v>57</v>
      </c>
      <c r="C40" s="89" t="s">
        <v>302</v>
      </c>
      <c r="D40" s="121"/>
      <c r="E40" s="147"/>
    </row>
    <row r="41" spans="1:5">
      <c r="A41" s="64" t="s">
        <v>269</v>
      </c>
      <c r="B41" s="66" t="s">
        <v>58</v>
      </c>
      <c r="C41" s="89" t="s">
        <v>302</v>
      </c>
      <c r="D41" s="121"/>
      <c r="E41" s="147"/>
    </row>
    <row r="42" spans="1:5">
      <c r="A42" s="64" t="s">
        <v>270</v>
      </c>
      <c r="B42" s="66" t="s">
        <v>59</v>
      </c>
      <c r="C42" s="89" t="s">
        <v>302</v>
      </c>
      <c r="D42" s="121"/>
      <c r="E42" s="147"/>
    </row>
    <row r="43" spans="1:5">
      <c r="A43" s="64" t="s">
        <v>271</v>
      </c>
      <c r="B43" s="66" t="s">
        <v>60</v>
      </c>
      <c r="C43" s="89" t="s">
        <v>302</v>
      </c>
      <c r="D43" s="121"/>
      <c r="E43" s="147"/>
    </row>
    <row r="44" spans="1:5">
      <c r="A44" s="64" t="s">
        <v>272</v>
      </c>
      <c r="B44" s="66" t="s">
        <v>61</v>
      </c>
      <c r="C44" s="89" t="s">
        <v>302</v>
      </c>
      <c r="D44" s="121"/>
      <c r="E44" s="147"/>
    </row>
    <row r="45" spans="1:5">
      <c r="A45" s="64" t="s">
        <v>273</v>
      </c>
      <c r="B45" s="66" t="s">
        <v>62</v>
      </c>
      <c r="C45" s="89" t="s">
        <v>302</v>
      </c>
      <c r="D45" s="121"/>
      <c r="E45" s="147"/>
    </row>
    <row r="46" spans="1:5" ht="26.4">
      <c r="A46" s="64" t="s">
        <v>274</v>
      </c>
      <c r="B46" s="66" t="s">
        <v>63</v>
      </c>
      <c r="C46" s="89" t="s">
        <v>302</v>
      </c>
      <c r="D46" s="121"/>
      <c r="E46" s="147"/>
    </row>
    <row r="47" spans="1:5">
      <c r="A47" s="64" t="s">
        <v>275</v>
      </c>
      <c r="B47" s="66" t="s">
        <v>64</v>
      </c>
      <c r="C47" s="89" t="s">
        <v>302</v>
      </c>
      <c r="D47" s="121"/>
      <c r="E47" s="147"/>
    </row>
    <row r="48" spans="1:5">
      <c r="A48" s="64" t="s">
        <v>276</v>
      </c>
      <c r="B48" s="66" t="s">
        <v>54</v>
      </c>
      <c r="C48" s="89" t="s">
        <v>302</v>
      </c>
      <c r="D48" s="121"/>
      <c r="E48" s="147"/>
    </row>
    <row r="49" spans="1:8" ht="26.4">
      <c r="A49" s="64" t="s">
        <v>277</v>
      </c>
      <c r="B49" s="66" t="s">
        <v>80</v>
      </c>
      <c r="C49" s="89" t="s">
        <v>302</v>
      </c>
      <c r="D49" s="122"/>
      <c r="E49" s="148"/>
    </row>
    <row r="50" spans="1:8">
      <c r="A50" s="65" t="s">
        <v>81</v>
      </c>
      <c r="B50" s="111" t="s">
        <v>279</v>
      </c>
      <c r="C50" s="112"/>
      <c r="D50" s="112"/>
      <c r="E50" s="113"/>
    </row>
    <row r="51" spans="1:8">
      <c r="A51" s="64" t="s">
        <v>280</v>
      </c>
      <c r="B51" s="69" t="s">
        <v>95</v>
      </c>
      <c r="C51" s="89" t="s">
        <v>302</v>
      </c>
      <c r="D51" s="120" t="s">
        <v>249</v>
      </c>
      <c r="E51" s="146"/>
    </row>
    <row r="52" spans="1:8">
      <c r="A52" s="64" t="s">
        <v>281</v>
      </c>
      <c r="B52" s="69" t="s">
        <v>89</v>
      </c>
      <c r="C52" s="89" t="s">
        <v>302</v>
      </c>
      <c r="D52" s="121"/>
      <c r="E52" s="147"/>
    </row>
    <row r="53" spans="1:8">
      <c r="A53" s="64" t="s">
        <v>282</v>
      </c>
      <c r="B53" s="69" t="s">
        <v>55</v>
      </c>
      <c r="C53" s="89" t="s">
        <v>302</v>
      </c>
      <c r="D53" s="121"/>
      <c r="E53" s="147"/>
    </row>
    <row r="54" spans="1:8">
      <c r="A54" s="64" t="s">
        <v>283</v>
      </c>
      <c r="B54" s="69" t="s">
        <v>90</v>
      </c>
      <c r="C54" s="89" t="s">
        <v>302</v>
      </c>
      <c r="D54" s="121"/>
      <c r="E54" s="147"/>
    </row>
    <row r="55" spans="1:8">
      <c r="A55" s="64" t="s">
        <v>284</v>
      </c>
      <c r="B55" s="69" t="s">
        <v>91</v>
      </c>
      <c r="C55" s="89" t="s">
        <v>302</v>
      </c>
      <c r="D55" s="121"/>
      <c r="E55" s="147"/>
    </row>
    <row r="56" spans="1:8">
      <c r="A56" s="64" t="s">
        <v>285</v>
      </c>
      <c r="B56" s="69" t="s">
        <v>92</v>
      </c>
      <c r="C56" s="89" t="s">
        <v>302</v>
      </c>
      <c r="D56" s="121"/>
      <c r="E56" s="147"/>
    </row>
    <row r="57" spans="1:8">
      <c r="A57" s="64" t="s">
        <v>286</v>
      </c>
      <c r="B57" s="69" t="s">
        <v>93</v>
      </c>
      <c r="C57" s="89" t="s">
        <v>302</v>
      </c>
      <c r="D57" s="122"/>
      <c r="E57" s="148"/>
    </row>
    <row r="59" spans="1:8" ht="18">
      <c r="A59" s="2"/>
    </row>
    <row r="62" spans="1:8">
      <c r="H62" s="67"/>
    </row>
    <row r="63" spans="1:8">
      <c r="H63" s="68"/>
    </row>
    <row r="64" spans="1:8">
      <c r="H64" s="68"/>
    </row>
    <row r="65" spans="8:8">
      <c r="H65" s="68"/>
    </row>
    <row r="66" spans="8:8">
      <c r="H66" s="68"/>
    </row>
    <row r="67" spans="8:8">
      <c r="H67" s="68"/>
    </row>
    <row r="68" spans="8:8">
      <c r="H68" s="68"/>
    </row>
    <row r="69" spans="8:8">
      <c r="H69" s="68"/>
    </row>
    <row r="70" spans="8:8">
      <c r="H70" s="68"/>
    </row>
    <row r="71" spans="8:8">
      <c r="H71" s="68"/>
    </row>
    <row r="72" spans="8:8">
      <c r="H72" s="68"/>
    </row>
    <row r="73" spans="8:8">
      <c r="H73" s="68"/>
    </row>
  </sheetData>
  <mergeCells count="33">
    <mergeCell ref="A6:E6"/>
    <mergeCell ref="A9:E9"/>
    <mergeCell ref="A10:E10"/>
    <mergeCell ref="A11:E11"/>
    <mergeCell ref="A12:E12"/>
    <mergeCell ref="A7:E7"/>
    <mergeCell ref="A1:E1"/>
    <mergeCell ref="A2:E2"/>
    <mergeCell ref="A3:E3"/>
    <mergeCell ref="A4:E4"/>
    <mergeCell ref="A5:E5"/>
    <mergeCell ref="B17:E17"/>
    <mergeCell ref="A8:E8"/>
    <mergeCell ref="A13:A15"/>
    <mergeCell ref="B13:B15"/>
    <mergeCell ref="C13:C15"/>
    <mergeCell ref="D13:D15"/>
    <mergeCell ref="E13:E15"/>
    <mergeCell ref="B23:E23"/>
    <mergeCell ref="B18:E18"/>
    <mergeCell ref="E19:E22"/>
    <mergeCell ref="D32:D36"/>
    <mergeCell ref="E32:E36"/>
    <mergeCell ref="B31:E31"/>
    <mergeCell ref="D19:D22"/>
    <mergeCell ref="D24:D27"/>
    <mergeCell ref="E24:E27"/>
    <mergeCell ref="B37:E37"/>
    <mergeCell ref="D38:D49"/>
    <mergeCell ref="E38:E49"/>
    <mergeCell ref="B50:E50"/>
    <mergeCell ref="D51:D57"/>
    <mergeCell ref="E51:E57"/>
  </mergeCells>
  <pageMargins left="0.70866141732283472" right="0.70866141732283472" top="0.36" bottom="0.19" header="0.31496062992125984" footer="0.31496062992125984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4"/>
  <sheetViews>
    <sheetView workbookViewId="0">
      <selection sqref="A1:E1"/>
    </sheetView>
  </sheetViews>
  <sheetFormatPr defaultRowHeight="14.4"/>
  <cols>
    <col min="1" max="1" width="6.5546875" customWidth="1"/>
    <col min="2" max="2" width="30.109375" customWidth="1"/>
    <col min="3" max="3" width="37" customWidth="1"/>
    <col min="4" max="5" width="24.6640625" customWidth="1"/>
  </cols>
  <sheetData>
    <row r="1" spans="1:9">
      <c r="A1" s="123" t="s">
        <v>319</v>
      </c>
      <c r="B1" s="123"/>
      <c r="C1" s="123"/>
      <c r="D1" s="123"/>
      <c r="E1" s="123"/>
      <c r="F1" s="101"/>
      <c r="G1" s="101"/>
      <c r="H1" s="101"/>
      <c r="I1" s="101"/>
    </row>
    <row r="2" spans="1:9">
      <c r="A2" s="123" t="s">
        <v>0</v>
      </c>
      <c r="B2" s="123"/>
      <c r="C2" s="123"/>
      <c r="D2" s="123"/>
      <c r="E2" s="123"/>
      <c r="F2" s="101"/>
      <c r="G2" s="101"/>
      <c r="H2" s="101"/>
      <c r="I2" s="101"/>
    </row>
    <row r="3" spans="1:9">
      <c r="A3" s="123" t="s">
        <v>309</v>
      </c>
      <c r="B3" s="123"/>
      <c r="C3" s="123"/>
      <c r="D3" s="123"/>
      <c r="E3" s="123"/>
      <c r="F3" s="101"/>
      <c r="G3" s="101"/>
      <c r="H3" s="101"/>
      <c r="I3" s="101"/>
    </row>
    <row r="4" spans="1:9">
      <c r="A4" s="123" t="s">
        <v>311</v>
      </c>
      <c r="B4" s="123"/>
      <c r="C4" s="123"/>
      <c r="D4" s="123"/>
      <c r="E4" s="123"/>
      <c r="F4" s="101"/>
      <c r="G4" s="101"/>
      <c r="H4" s="101"/>
      <c r="I4" s="101"/>
    </row>
    <row r="5" spans="1:9">
      <c r="A5" s="123" t="s">
        <v>312</v>
      </c>
      <c r="B5" s="123"/>
      <c r="C5" s="123"/>
      <c r="D5" s="123"/>
      <c r="E5" s="123"/>
      <c r="F5" s="101"/>
      <c r="G5" s="101"/>
      <c r="H5" s="101"/>
      <c r="I5" s="101"/>
    </row>
    <row r="6" spans="1:9">
      <c r="A6" s="158"/>
      <c r="B6" s="158"/>
      <c r="C6" s="158"/>
      <c r="D6" s="158"/>
      <c r="E6" s="158"/>
    </row>
    <row r="7" spans="1:9" ht="15.6">
      <c r="A7" s="157" t="s">
        <v>234</v>
      </c>
      <c r="B7" s="157"/>
      <c r="C7" s="157"/>
      <c r="D7" s="157"/>
      <c r="E7" s="157"/>
    </row>
    <row r="8" spans="1:9" ht="15.6">
      <c r="A8" s="157" t="s">
        <v>258</v>
      </c>
      <c r="B8" s="157"/>
      <c r="C8" s="157"/>
      <c r="D8" s="157"/>
      <c r="E8" s="157"/>
    </row>
    <row r="9" spans="1:9" ht="15.6">
      <c r="A9" s="157" t="s">
        <v>259</v>
      </c>
      <c r="B9" s="157"/>
      <c r="C9" s="157"/>
      <c r="D9" s="157"/>
      <c r="E9" s="157"/>
    </row>
    <row r="10" spans="1:9" ht="15.6">
      <c r="A10" s="157" t="s">
        <v>313</v>
      </c>
      <c r="B10" s="157"/>
      <c r="C10" s="157"/>
      <c r="D10" s="157"/>
      <c r="E10" s="157"/>
    </row>
    <row r="11" spans="1:9" ht="16.2" thickBot="1">
      <c r="A11" s="63"/>
      <c r="B11" s="62"/>
      <c r="C11" s="62"/>
      <c r="D11" s="62"/>
      <c r="E11" s="62"/>
    </row>
    <row r="12" spans="1:9" ht="47.4" thickBot="1">
      <c r="A12" s="58" t="s">
        <v>6</v>
      </c>
      <c r="B12" s="59" t="s">
        <v>251</v>
      </c>
      <c r="C12" s="59" t="s">
        <v>252</v>
      </c>
      <c r="D12" s="59" t="s">
        <v>253</v>
      </c>
      <c r="E12" s="59" t="s">
        <v>254</v>
      </c>
    </row>
    <row r="13" spans="1:9" ht="16.2" thickBot="1">
      <c r="A13" s="60">
        <v>1</v>
      </c>
      <c r="B13" s="61">
        <v>2</v>
      </c>
      <c r="C13" s="61">
        <v>3</v>
      </c>
      <c r="D13" s="61">
        <v>4</v>
      </c>
      <c r="E13" s="61">
        <v>5</v>
      </c>
    </row>
    <row r="14" spans="1:9" ht="109.8" customHeight="1" thickBot="1">
      <c r="A14" s="60" t="s">
        <v>13</v>
      </c>
      <c r="B14" s="61" t="s">
        <v>255</v>
      </c>
      <c r="C14" s="61" t="s">
        <v>305</v>
      </c>
      <c r="D14" s="61" t="s">
        <v>256</v>
      </c>
      <c r="E14" s="61" t="s">
        <v>257</v>
      </c>
    </row>
  </sheetData>
  <mergeCells count="10">
    <mergeCell ref="A10:E10"/>
    <mergeCell ref="A1:E1"/>
    <mergeCell ref="A2:E2"/>
    <mergeCell ref="A3:E3"/>
    <mergeCell ref="A4:E4"/>
    <mergeCell ref="A5:E5"/>
    <mergeCell ref="A6:E6"/>
    <mergeCell ref="A7:E7"/>
    <mergeCell ref="A8:E8"/>
    <mergeCell ref="A9:E9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215"/>
  <sheetViews>
    <sheetView tabSelected="1" topLeftCell="A196" workbookViewId="0">
      <selection activeCell="I15" sqref="I15"/>
    </sheetView>
  </sheetViews>
  <sheetFormatPr defaultRowHeight="14.4"/>
  <cols>
    <col min="1" max="1" width="8.33203125" customWidth="1"/>
    <col min="2" max="2" width="43.33203125" customWidth="1"/>
    <col min="3" max="3" width="23.21875" customWidth="1"/>
    <col min="4" max="4" width="11.44140625" customWidth="1"/>
    <col min="5" max="6" width="11.33203125" customWidth="1"/>
    <col min="7" max="7" width="12.21875" customWidth="1"/>
    <col min="9" max="9" width="9.44140625" bestFit="1" customWidth="1"/>
    <col min="12" max="12" width="13.88671875" customWidth="1"/>
    <col min="13" max="13" width="8.88671875" customWidth="1"/>
  </cols>
  <sheetData>
    <row r="1" spans="1:13">
      <c r="A1" s="123" t="s">
        <v>295</v>
      </c>
      <c r="B1" s="123"/>
      <c r="C1" s="123"/>
      <c r="D1" s="123"/>
      <c r="E1" s="123"/>
      <c r="F1" s="123"/>
      <c r="G1" s="123"/>
      <c r="H1" s="101"/>
      <c r="I1" s="90"/>
      <c r="J1" s="90"/>
      <c r="K1" s="90"/>
      <c r="L1" s="90"/>
      <c r="M1" s="90"/>
    </row>
    <row r="2" spans="1:13">
      <c r="A2" s="123" t="s">
        <v>0</v>
      </c>
      <c r="B2" s="123"/>
      <c r="C2" s="123"/>
      <c r="D2" s="123"/>
      <c r="E2" s="123"/>
      <c r="F2" s="123"/>
      <c r="G2" s="123"/>
      <c r="H2" s="101"/>
      <c r="I2" s="90"/>
      <c r="J2" s="90"/>
      <c r="K2" s="90"/>
      <c r="L2" s="90"/>
      <c r="M2" s="90"/>
    </row>
    <row r="3" spans="1:13">
      <c r="A3" s="123" t="s">
        <v>309</v>
      </c>
      <c r="B3" s="123"/>
      <c r="C3" s="123"/>
      <c r="D3" s="123"/>
      <c r="E3" s="123"/>
      <c r="F3" s="123"/>
      <c r="G3" s="123"/>
      <c r="H3" s="101"/>
      <c r="I3" s="90"/>
      <c r="J3" s="90"/>
      <c r="K3" s="90"/>
      <c r="L3" s="90"/>
      <c r="M3" s="90"/>
    </row>
    <row r="4" spans="1:13">
      <c r="A4" s="123" t="s">
        <v>310</v>
      </c>
      <c r="B4" s="123"/>
      <c r="C4" s="123"/>
      <c r="D4" s="123"/>
      <c r="E4" s="123"/>
      <c r="F4" s="123"/>
      <c r="G4" s="123"/>
      <c r="H4" s="101"/>
      <c r="I4" s="90"/>
      <c r="J4" s="90"/>
      <c r="K4" s="90"/>
      <c r="L4" s="90"/>
      <c r="M4" s="90"/>
    </row>
    <row r="5" spans="1:13">
      <c r="A5" s="123" t="s">
        <v>167</v>
      </c>
      <c r="B5" s="123"/>
      <c r="C5" s="123"/>
      <c r="D5" s="123"/>
      <c r="E5" s="123"/>
      <c r="F5" s="123"/>
      <c r="G5" s="123"/>
      <c r="H5" s="101"/>
      <c r="I5" s="90"/>
      <c r="J5" s="90"/>
      <c r="K5" s="90"/>
      <c r="L5" s="90"/>
      <c r="M5" s="90"/>
    </row>
    <row r="6" spans="1:13">
      <c r="A6" s="123" t="s">
        <v>304</v>
      </c>
      <c r="B6" s="123"/>
      <c r="C6" s="123"/>
      <c r="D6" s="123"/>
      <c r="E6" s="123"/>
      <c r="F6" s="123"/>
      <c r="G6" s="123"/>
      <c r="H6" s="101"/>
      <c r="I6" s="90"/>
      <c r="J6" s="90"/>
      <c r="K6" s="90"/>
      <c r="L6" s="90"/>
      <c r="M6" s="90"/>
    </row>
    <row r="7" spans="1:13" ht="15.6">
      <c r="A7" s="159" t="s">
        <v>288</v>
      </c>
      <c r="B7" s="159"/>
      <c r="C7" s="159"/>
      <c r="D7" s="159"/>
      <c r="E7" s="159"/>
      <c r="F7" s="159"/>
      <c r="G7" s="159"/>
      <c r="H7" s="159"/>
      <c r="I7" s="91"/>
      <c r="J7" s="91"/>
      <c r="K7" s="91"/>
      <c r="L7" s="91"/>
      <c r="M7" s="91"/>
    </row>
    <row r="8" spans="1:13" ht="15.6">
      <c r="A8" s="159" t="s">
        <v>323</v>
      </c>
      <c r="B8" s="159"/>
      <c r="C8" s="159"/>
      <c r="D8" s="159"/>
      <c r="E8" s="159"/>
      <c r="F8" s="159"/>
      <c r="G8" s="159"/>
      <c r="H8" s="159"/>
      <c r="I8" s="91"/>
      <c r="J8" s="91"/>
      <c r="K8" s="91"/>
      <c r="L8" s="91"/>
      <c r="M8" s="91"/>
    </row>
    <row r="9" spans="1:13" ht="15.6">
      <c r="A9" s="159" t="s">
        <v>296</v>
      </c>
      <c r="B9" s="159"/>
      <c r="C9" s="159"/>
      <c r="D9" s="159"/>
      <c r="E9" s="159"/>
      <c r="F9" s="159"/>
      <c r="G9" s="159"/>
      <c r="H9" s="159"/>
      <c r="I9" s="91"/>
      <c r="J9" s="91"/>
      <c r="K9" s="91"/>
      <c r="L9" s="91"/>
      <c r="M9" s="91"/>
    </row>
    <row r="10" spans="1:13" ht="15.6">
      <c r="A10" s="159" t="s">
        <v>307</v>
      </c>
      <c r="B10" s="159"/>
      <c r="C10" s="159"/>
      <c r="D10" s="159"/>
      <c r="E10" s="159"/>
      <c r="F10" s="159"/>
      <c r="G10" s="159"/>
      <c r="H10" s="159"/>
      <c r="I10" s="91"/>
      <c r="J10" s="91"/>
      <c r="K10" s="91"/>
      <c r="L10" s="91"/>
      <c r="M10" s="91"/>
    </row>
    <row r="11" spans="1:13" ht="14.4" customHeight="1">
      <c r="A11" s="110" t="s">
        <v>6</v>
      </c>
      <c r="B11" s="120" t="s">
        <v>324</v>
      </c>
      <c r="C11" s="110" t="s">
        <v>289</v>
      </c>
      <c r="D11" s="110" t="s">
        <v>290</v>
      </c>
      <c r="E11" s="110"/>
      <c r="F11" s="110"/>
      <c r="G11" s="110"/>
      <c r="H11" s="100"/>
    </row>
    <row r="12" spans="1:13">
      <c r="A12" s="110"/>
      <c r="B12" s="122"/>
      <c r="C12" s="110"/>
      <c r="D12" s="89" t="s">
        <v>297</v>
      </c>
      <c r="E12" s="89" t="s">
        <v>298</v>
      </c>
      <c r="F12" s="89" t="s">
        <v>299</v>
      </c>
      <c r="G12" s="97" t="s">
        <v>318</v>
      </c>
      <c r="H12" s="100"/>
    </row>
    <row r="13" spans="1:13">
      <c r="A13" s="89">
        <v>1</v>
      </c>
      <c r="B13" s="89">
        <v>2</v>
      </c>
      <c r="C13" s="89">
        <v>3</v>
      </c>
      <c r="D13" s="89">
        <v>4</v>
      </c>
      <c r="E13" s="89">
        <v>5</v>
      </c>
      <c r="F13" s="89">
        <v>6</v>
      </c>
      <c r="G13" s="89">
        <v>7</v>
      </c>
      <c r="H13" s="100"/>
    </row>
    <row r="14" spans="1:13">
      <c r="A14" s="103">
        <v>1</v>
      </c>
      <c r="B14" s="111" t="s">
        <v>262</v>
      </c>
      <c r="C14" s="112"/>
      <c r="D14" s="112"/>
      <c r="E14" s="112"/>
      <c r="F14" s="112"/>
      <c r="G14" s="113"/>
      <c r="H14" s="100"/>
    </row>
    <row r="15" spans="1:13">
      <c r="A15" s="81" t="s">
        <v>14</v>
      </c>
      <c r="B15" s="111" t="s">
        <v>15</v>
      </c>
      <c r="C15" s="112"/>
      <c r="D15" s="112"/>
      <c r="E15" s="112"/>
      <c r="F15" s="112"/>
      <c r="G15" s="113"/>
      <c r="H15" s="100"/>
    </row>
    <row r="16" spans="1:13" ht="14.4" customHeight="1">
      <c r="A16" s="110" t="s">
        <v>16</v>
      </c>
      <c r="B16" s="120" t="s">
        <v>17</v>
      </c>
      <c r="C16" s="194" t="s">
        <v>291</v>
      </c>
      <c r="D16" s="76">
        <f>D19</f>
        <v>21</v>
      </c>
      <c r="E16" s="76">
        <f t="shared" ref="E16:G16" si="0">E19</f>
        <v>11</v>
      </c>
      <c r="F16" s="76">
        <f t="shared" si="0"/>
        <v>7</v>
      </c>
      <c r="G16" s="76">
        <f t="shared" si="0"/>
        <v>6</v>
      </c>
      <c r="H16" s="100"/>
    </row>
    <row r="17" spans="1:9" ht="14.4" customHeight="1">
      <c r="A17" s="110"/>
      <c r="B17" s="121"/>
      <c r="C17" s="66" t="s">
        <v>292</v>
      </c>
      <c r="D17" s="74">
        <v>0</v>
      </c>
      <c r="E17" s="74">
        <v>0</v>
      </c>
      <c r="F17" s="74">
        <v>0</v>
      </c>
      <c r="G17" s="74">
        <v>0</v>
      </c>
      <c r="H17" s="100"/>
    </row>
    <row r="18" spans="1:9" ht="13.2" customHeight="1">
      <c r="A18" s="110"/>
      <c r="B18" s="121"/>
      <c r="C18" s="66" t="s">
        <v>293</v>
      </c>
      <c r="D18" s="74">
        <v>0</v>
      </c>
      <c r="E18" s="74">
        <v>0</v>
      </c>
      <c r="F18" s="74">
        <v>0</v>
      </c>
      <c r="G18" s="74">
        <v>0</v>
      </c>
      <c r="H18" s="100"/>
    </row>
    <row r="19" spans="1:9">
      <c r="A19" s="110"/>
      <c r="B19" s="121"/>
      <c r="C19" s="66" t="s">
        <v>300</v>
      </c>
      <c r="D19" s="74">
        <v>21</v>
      </c>
      <c r="E19" s="74">
        <v>11</v>
      </c>
      <c r="F19" s="74">
        <v>7</v>
      </c>
      <c r="G19" s="74">
        <v>6</v>
      </c>
      <c r="H19" s="100"/>
    </row>
    <row r="20" spans="1:9">
      <c r="A20" s="110"/>
      <c r="B20" s="122"/>
      <c r="C20" s="66" t="s">
        <v>294</v>
      </c>
      <c r="D20" s="74">
        <v>0</v>
      </c>
      <c r="E20" s="74">
        <v>0</v>
      </c>
      <c r="F20" s="74">
        <v>0</v>
      </c>
      <c r="G20" s="74">
        <v>0</v>
      </c>
      <c r="H20" s="100"/>
    </row>
    <row r="21" spans="1:9">
      <c r="A21" s="110" t="s">
        <v>20</v>
      </c>
      <c r="B21" s="120" t="s">
        <v>21</v>
      </c>
      <c r="C21" s="194" t="s">
        <v>291</v>
      </c>
      <c r="D21" s="76">
        <f>D24</f>
        <v>234</v>
      </c>
      <c r="E21" s="76">
        <f t="shared" ref="E21:G21" si="1">E24</f>
        <v>258</v>
      </c>
      <c r="F21" s="76">
        <f t="shared" si="1"/>
        <v>103</v>
      </c>
      <c r="G21" s="76">
        <f t="shared" si="1"/>
        <v>65</v>
      </c>
      <c r="H21" s="100"/>
    </row>
    <row r="22" spans="1:9">
      <c r="A22" s="110"/>
      <c r="B22" s="121"/>
      <c r="C22" s="66" t="s">
        <v>292</v>
      </c>
      <c r="D22" s="74">
        <v>0</v>
      </c>
      <c r="E22" s="74">
        <v>0</v>
      </c>
      <c r="F22" s="74">
        <v>0</v>
      </c>
      <c r="G22" s="74">
        <v>0</v>
      </c>
      <c r="H22" s="100"/>
    </row>
    <row r="23" spans="1:9" ht="14.4" customHeight="1">
      <c r="A23" s="110"/>
      <c r="B23" s="121"/>
      <c r="C23" s="66" t="s">
        <v>293</v>
      </c>
      <c r="D23" s="74">
        <v>0</v>
      </c>
      <c r="E23" s="74">
        <v>0</v>
      </c>
      <c r="F23" s="74">
        <v>0</v>
      </c>
      <c r="G23" s="74">
        <v>0</v>
      </c>
      <c r="H23" s="100"/>
    </row>
    <row r="24" spans="1:9" ht="21" customHeight="1">
      <c r="A24" s="110"/>
      <c r="B24" s="121"/>
      <c r="C24" s="66" t="s">
        <v>300</v>
      </c>
      <c r="D24" s="74">
        <v>234</v>
      </c>
      <c r="E24" s="74">
        <v>258</v>
      </c>
      <c r="F24" s="74">
        <v>103</v>
      </c>
      <c r="G24" s="74">
        <v>65</v>
      </c>
      <c r="H24" s="100"/>
    </row>
    <row r="25" spans="1:9" ht="18.600000000000001" customHeight="1">
      <c r="A25" s="110"/>
      <c r="B25" s="122"/>
      <c r="C25" s="66" t="s">
        <v>294</v>
      </c>
      <c r="D25" s="74">
        <v>0</v>
      </c>
      <c r="E25" s="74">
        <v>0</v>
      </c>
      <c r="F25" s="74">
        <v>0</v>
      </c>
      <c r="G25" s="74">
        <v>0</v>
      </c>
      <c r="H25" s="100"/>
      <c r="I25" s="196"/>
    </row>
    <row r="26" spans="1:9" ht="14.4" customHeight="1">
      <c r="A26" s="110" t="s">
        <v>23</v>
      </c>
      <c r="B26" s="120" t="s">
        <v>24</v>
      </c>
      <c r="C26" s="194" t="s">
        <v>291</v>
      </c>
      <c r="D26" s="76">
        <f>D29</f>
        <v>17</v>
      </c>
      <c r="E26" s="76">
        <f t="shared" ref="E26:G26" si="2">E29</f>
        <v>13</v>
      </c>
      <c r="F26" s="76">
        <f t="shared" si="2"/>
        <v>9</v>
      </c>
      <c r="G26" s="76">
        <f t="shared" si="2"/>
        <v>4</v>
      </c>
      <c r="H26" s="100"/>
    </row>
    <row r="27" spans="1:9">
      <c r="A27" s="110"/>
      <c r="B27" s="121"/>
      <c r="C27" s="66" t="s">
        <v>292</v>
      </c>
      <c r="D27" s="74">
        <v>0</v>
      </c>
      <c r="E27" s="74">
        <v>0</v>
      </c>
      <c r="F27" s="74">
        <v>0</v>
      </c>
      <c r="G27" s="74">
        <v>0</v>
      </c>
      <c r="H27" s="100"/>
    </row>
    <row r="28" spans="1:9">
      <c r="A28" s="110"/>
      <c r="B28" s="121"/>
      <c r="C28" s="66" t="s">
        <v>293</v>
      </c>
      <c r="D28" s="74">
        <v>0</v>
      </c>
      <c r="E28" s="74">
        <v>0</v>
      </c>
      <c r="F28" s="74">
        <v>0</v>
      </c>
      <c r="G28" s="74">
        <v>0</v>
      </c>
      <c r="H28" s="100"/>
    </row>
    <row r="29" spans="1:9">
      <c r="A29" s="110"/>
      <c r="B29" s="121"/>
      <c r="C29" s="66" t="s">
        <v>300</v>
      </c>
      <c r="D29" s="74">
        <v>17</v>
      </c>
      <c r="E29" s="74">
        <v>13</v>
      </c>
      <c r="F29" s="74">
        <v>9</v>
      </c>
      <c r="G29" s="74">
        <v>4</v>
      </c>
      <c r="H29" s="100"/>
    </row>
    <row r="30" spans="1:9">
      <c r="A30" s="110"/>
      <c r="B30" s="122"/>
      <c r="C30" s="66" t="s">
        <v>294</v>
      </c>
      <c r="D30" s="74">
        <v>0</v>
      </c>
      <c r="E30" s="74">
        <v>0</v>
      </c>
      <c r="F30" s="74">
        <v>0</v>
      </c>
      <c r="G30" s="74">
        <v>0</v>
      </c>
      <c r="H30" s="100"/>
    </row>
    <row r="31" spans="1:9" ht="14.4" customHeight="1">
      <c r="A31" s="110" t="s">
        <v>26</v>
      </c>
      <c r="B31" s="110" t="s">
        <v>27</v>
      </c>
      <c r="C31" s="194" t="s">
        <v>291</v>
      </c>
      <c r="D31" s="76">
        <v>0</v>
      </c>
      <c r="E31" s="76">
        <v>0</v>
      </c>
      <c r="F31" s="76">
        <v>0</v>
      </c>
      <c r="G31" s="76">
        <v>0</v>
      </c>
    </row>
    <row r="32" spans="1:9" ht="14.4" customHeight="1">
      <c r="A32" s="110"/>
      <c r="B32" s="110"/>
      <c r="C32" s="66" t="s">
        <v>292</v>
      </c>
      <c r="D32" s="74">
        <v>0</v>
      </c>
      <c r="E32" s="74">
        <v>0</v>
      </c>
      <c r="F32" s="74">
        <v>0</v>
      </c>
      <c r="G32" s="74">
        <v>0</v>
      </c>
    </row>
    <row r="33" spans="1:7" ht="20.399999999999999" customHeight="1">
      <c r="A33" s="110"/>
      <c r="B33" s="110"/>
      <c r="C33" s="66" t="s">
        <v>293</v>
      </c>
      <c r="D33" s="74">
        <v>0</v>
      </c>
      <c r="E33" s="74">
        <v>0</v>
      </c>
      <c r="F33" s="74">
        <v>0</v>
      </c>
      <c r="G33" s="74">
        <v>0</v>
      </c>
    </row>
    <row r="34" spans="1:7">
      <c r="A34" s="110"/>
      <c r="B34" s="110"/>
      <c r="C34" s="66" t="s">
        <v>300</v>
      </c>
      <c r="D34" s="74">
        <v>0</v>
      </c>
      <c r="E34" s="74">
        <v>0</v>
      </c>
      <c r="F34" s="74">
        <v>0</v>
      </c>
      <c r="G34" s="74">
        <v>0</v>
      </c>
    </row>
    <row r="35" spans="1:7">
      <c r="A35" s="110"/>
      <c r="B35" s="110"/>
      <c r="C35" s="66" t="s">
        <v>294</v>
      </c>
      <c r="D35" s="74">
        <v>0</v>
      </c>
      <c r="E35" s="74">
        <v>0</v>
      </c>
      <c r="F35" s="74">
        <v>0</v>
      </c>
      <c r="G35" s="74">
        <v>0</v>
      </c>
    </row>
    <row r="36" spans="1:7">
      <c r="A36" s="217"/>
      <c r="B36" s="217"/>
      <c r="C36" s="218"/>
      <c r="D36" s="219"/>
      <c r="E36" s="219"/>
      <c r="F36" s="219"/>
      <c r="G36" s="219"/>
    </row>
    <row r="37" spans="1:7">
      <c r="A37" s="103">
        <v>1</v>
      </c>
      <c r="B37" s="103">
        <v>2</v>
      </c>
      <c r="C37" s="103">
        <v>3</v>
      </c>
      <c r="D37" s="103">
        <v>4</v>
      </c>
      <c r="E37" s="103">
        <v>5</v>
      </c>
      <c r="F37" s="103">
        <v>6</v>
      </c>
      <c r="G37" s="103">
        <v>7</v>
      </c>
    </row>
    <row r="38" spans="1:7">
      <c r="A38" s="65" t="s">
        <v>29</v>
      </c>
      <c r="B38" s="163" t="s">
        <v>30</v>
      </c>
      <c r="C38" s="163"/>
      <c r="D38" s="163"/>
      <c r="E38" s="163"/>
      <c r="F38" s="163"/>
      <c r="G38" s="163"/>
    </row>
    <row r="39" spans="1:7">
      <c r="A39" s="110" t="s">
        <v>31</v>
      </c>
      <c r="B39" s="167" t="s">
        <v>17</v>
      </c>
      <c r="C39" s="194" t="s">
        <v>291</v>
      </c>
      <c r="D39" s="195">
        <f>D42</f>
        <v>855</v>
      </c>
      <c r="E39" s="195">
        <f t="shared" ref="E39:G39" si="3">E42</f>
        <v>442.4</v>
      </c>
      <c r="F39" s="195">
        <f t="shared" si="3"/>
        <v>295.60000000000002</v>
      </c>
      <c r="G39" s="195">
        <f t="shared" si="3"/>
        <v>175</v>
      </c>
    </row>
    <row r="40" spans="1:7">
      <c r="A40" s="110"/>
      <c r="B40" s="168"/>
      <c r="C40" s="66" t="s">
        <v>292</v>
      </c>
      <c r="D40" s="189">
        <v>0</v>
      </c>
      <c r="E40" s="189">
        <v>0</v>
      </c>
      <c r="F40" s="189">
        <v>0</v>
      </c>
      <c r="G40" s="189">
        <v>0</v>
      </c>
    </row>
    <row r="41" spans="1:7">
      <c r="A41" s="110"/>
      <c r="B41" s="168"/>
      <c r="C41" s="66" t="s">
        <v>293</v>
      </c>
      <c r="D41" s="189">
        <v>0</v>
      </c>
      <c r="E41" s="189">
        <v>0</v>
      </c>
      <c r="F41" s="189">
        <v>0</v>
      </c>
      <c r="G41" s="189">
        <v>0</v>
      </c>
    </row>
    <row r="42" spans="1:7">
      <c r="A42" s="110"/>
      <c r="B42" s="168"/>
      <c r="C42" s="66" t="s">
        <v>300</v>
      </c>
      <c r="D42" s="189">
        <v>855</v>
      </c>
      <c r="E42" s="189">
        <v>442.4</v>
      </c>
      <c r="F42" s="189">
        <v>295.60000000000002</v>
      </c>
      <c r="G42" s="189">
        <v>175</v>
      </c>
    </row>
    <row r="43" spans="1:7">
      <c r="A43" s="110"/>
      <c r="B43" s="169"/>
      <c r="C43" s="66" t="s">
        <v>294</v>
      </c>
      <c r="D43" s="189">
        <v>0</v>
      </c>
      <c r="E43" s="189">
        <v>0</v>
      </c>
      <c r="F43" s="189">
        <v>0</v>
      </c>
      <c r="G43" s="189">
        <v>0</v>
      </c>
    </row>
    <row r="44" spans="1:7">
      <c r="A44" s="110" t="s">
        <v>33</v>
      </c>
      <c r="B44" s="167" t="s">
        <v>27</v>
      </c>
      <c r="C44" s="194" t="s">
        <v>291</v>
      </c>
      <c r="D44" s="195">
        <f>D47</f>
        <v>19425</v>
      </c>
      <c r="E44" s="195">
        <f t="shared" ref="E44:G44" si="4">E47</f>
        <v>9070.42</v>
      </c>
      <c r="F44" s="195">
        <f t="shared" si="4"/>
        <v>6047.3</v>
      </c>
      <c r="G44" s="195">
        <f t="shared" si="4"/>
        <v>3836</v>
      </c>
    </row>
    <row r="45" spans="1:7">
      <c r="A45" s="110"/>
      <c r="B45" s="168"/>
      <c r="C45" s="66" t="s">
        <v>292</v>
      </c>
      <c r="D45" s="189">
        <v>0</v>
      </c>
      <c r="E45" s="189">
        <v>0</v>
      </c>
      <c r="F45" s="189">
        <v>0</v>
      </c>
      <c r="G45" s="189">
        <v>0</v>
      </c>
    </row>
    <row r="46" spans="1:7">
      <c r="A46" s="110"/>
      <c r="B46" s="168"/>
      <c r="C46" s="66" t="s">
        <v>293</v>
      </c>
      <c r="D46" s="189">
        <v>0</v>
      </c>
      <c r="E46" s="189">
        <v>0</v>
      </c>
      <c r="F46" s="189">
        <v>0</v>
      </c>
      <c r="G46" s="189">
        <v>0</v>
      </c>
    </row>
    <row r="47" spans="1:7">
      <c r="A47" s="110"/>
      <c r="B47" s="168"/>
      <c r="C47" s="66" t="s">
        <v>300</v>
      </c>
      <c r="D47" s="189">
        <v>19425</v>
      </c>
      <c r="E47" s="189">
        <v>9070.42</v>
      </c>
      <c r="F47" s="189">
        <v>6047.3</v>
      </c>
      <c r="G47" s="189">
        <v>3836</v>
      </c>
    </row>
    <row r="48" spans="1:7">
      <c r="A48" s="110"/>
      <c r="B48" s="168"/>
      <c r="C48" s="66" t="s">
        <v>294</v>
      </c>
      <c r="D48" s="189">
        <v>0</v>
      </c>
      <c r="E48" s="189">
        <v>0</v>
      </c>
      <c r="F48" s="189">
        <v>0</v>
      </c>
      <c r="G48" s="189">
        <v>0</v>
      </c>
    </row>
    <row r="49" spans="1:9">
      <c r="A49" s="110" t="s">
        <v>34</v>
      </c>
      <c r="B49" s="167" t="s">
        <v>35</v>
      </c>
      <c r="C49" s="194" t="s">
        <v>291</v>
      </c>
      <c r="D49" s="195">
        <f>D52</f>
        <v>338</v>
      </c>
      <c r="E49" s="195">
        <f t="shared" ref="E49:G49" si="5">E52</f>
        <v>262</v>
      </c>
      <c r="F49" s="195">
        <f t="shared" si="5"/>
        <v>175</v>
      </c>
      <c r="G49" s="195">
        <f t="shared" si="5"/>
        <v>85</v>
      </c>
    </row>
    <row r="50" spans="1:9">
      <c r="A50" s="110"/>
      <c r="B50" s="168"/>
      <c r="C50" s="66" t="s">
        <v>292</v>
      </c>
      <c r="D50" s="189">
        <v>0</v>
      </c>
      <c r="E50" s="189">
        <v>0</v>
      </c>
      <c r="F50" s="189">
        <v>0</v>
      </c>
      <c r="G50" s="189">
        <v>0</v>
      </c>
      <c r="I50" s="196"/>
    </row>
    <row r="51" spans="1:9">
      <c r="A51" s="110"/>
      <c r="B51" s="168"/>
      <c r="C51" s="66" t="s">
        <v>293</v>
      </c>
      <c r="D51" s="189">
        <v>0</v>
      </c>
      <c r="E51" s="189">
        <v>0</v>
      </c>
      <c r="F51" s="189">
        <v>0</v>
      </c>
      <c r="G51" s="189">
        <v>0</v>
      </c>
    </row>
    <row r="52" spans="1:9">
      <c r="A52" s="110"/>
      <c r="B52" s="168"/>
      <c r="C52" s="66" t="s">
        <v>300</v>
      </c>
      <c r="D52" s="189">
        <v>338</v>
      </c>
      <c r="E52" s="189">
        <v>262</v>
      </c>
      <c r="F52" s="189">
        <v>175</v>
      </c>
      <c r="G52" s="189">
        <v>85</v>
      </c>
    </row>
    <row r="53" spans="1:9">
      <c r="A53" s="110"/>
      <c r="B53" s="169"/>
      <c r="C53" s="66" t="s">
        <v>294</v>
      </c>
      <c r="D53" s="189">
        <v>0</v>
      </c>
      <c r="E53" s="189">
        <v>0</v>
      </c>
      <c r="F53" s="189">
        <v>0</v>
      </c>
      <c r="G53" s="189">
        <v>0</v>
      </c>
    </row>
    <row r="54" spans="1:9">
      <c r="A54" s="110" t="s">
        <v>36</v>
      </c>
      <c r="B54" s="170" t="s">
        <v>21</v>
      </c>
      <c r="C54" s="194" t="s">
        <v>291</v>
      </c>
      <c r="D54" s="195">
        <f>D57</f>
        <v>1484.2</v>
      </c>
      <c r="E54" s="195">
        <f t="shared" ref="E54:G54" si="6">E57</f>
        <v>504.02</v>
      </c>
      <c r="F54" s="195">
        <f t="shared" si="6"/>
        <v>335.7</v>
      </c>
      <c r="G54" s="195">
        <f t="shared" si="6"/>
        <v>256</v>
      </c>
    </row>
    <row r="55" spans="1:9">
      <c r="A55" s="110"/>
      <c r="B55" s="171"/>
      <c r="C55" s="66" t="s">
        <v>292</v>
      </c>
      <c r="D55" s="189">
        <v>0</v>
      </c>
      <c r="E55" s="189">
        <v>0</v>
      </c>
      <c r="F55" s="189">
        <v>0</v>
      </c>
      <c r="G55" s="189">
        <v>0</v>
      </c>
    </row>
    <row r="56" spans="1:9">
      <c r="A56" s="110"/>
      <c r="B56" s="171"/>
      <c r="C56" s="66" t="s">
        <v>293</v>
      </c>
      <c r="D56" s="189">
        <v>0</v>
      </c>
      <c r="E56" s="189">
        <v>0</v>
      </c>
      <c r="F56" s="189">
        <v>0</v>
      </c>
      <c r="G56" s="189">
        <v>0</v>
      </c>
    </row>
    <row r="57" spans="1:9">
      <c r="A57" s="110"/>
      <c r="B57" s="171"/>
      <c r="C57" s="66" t="s">
        <v>300</v>
      </c>
      <c r="D57" s="189">
        <v>1484.2</v>
      </c>
      <c r="E57" s="189">
        <v>504.02</v>
      </c>
      <c r="F57" s="189">
        <v>335.7</v>
      </c>
      <c r="G57" s="189">
        <v>256</v>
      </c>
    </row>
    <row r="58" spans="1:9">
      <c r="A58" s="110"/>
      <c r="B58" s="172"/>
      <c r="C58" s="66" t="s">
        <v>294</v>
      </c>
      <c r="D58" s="189">
        <v>0</v>
      </c>
      <c r="E58" s="189">
        <v>0</v>
      </c>
      <c r="F58" s="189">
        <v>0</v>
      </c>
      <c r="G58" s="189">
        <v>0</v>
      </c>
    </row>
    <row r="59" spans="1:9">
      <c r="A59" s="110" t="s">
        <v>37</v>
      </c>
      <c r="B59" s="164" t="s">
        <v>38</v>
      </c>
      <c r="C59" s="194" t="s">
        <v>291</v>
      </c>
      <c r="D59" s="195">
        <f>D62</f>
        <v>6816</v>
      </c>
      <c r="E59" s="195">
        <f t="shared" ref="E59:G59" si="7">E62</f>
        <v>5547.8</v>
      </c>
      <c r="F59" s="195">
        <f t="shared" si="7"/>
        <v>3699.2</v>
      </c>
      <c r="G59" s="195">
        <f t="shared" si="7"/>
        <v>1783</v>
      </c>
    </row>
    <row r="60" spans="1:9">
      <c r="A60" s="110"/>
      <c r="B60" s="165"/>
      <c r="C60" s="66" t="s">
        <v>292</v>
      </c>
      <c r="D60" s="189">
        <v>0</v>
      </c>
      <c r="E60" s="189">
        <v>0</v>
      </c>
      <c r="F60" s="189">
        <v>0</v>
      </c>
      <c r="G60" s="189">
        <v>0</v>
      </c>
    </row>
    <row r="61" spans="1:9">
      <c r="A61" s="110"/>
      <c r="B61" s="165"/>
      <c r="C61" s="66" t="s">
        <v>293</v>
      </c>
      <c r="D61" s="189">
        <v>0</v>
      </c>
      <c r="E61" s="189">
        <v>0</v>
      </c>
      <c r="F61" s="189">
        <v>0</v>
      </c>
      <c r="G61" s="189">
        <v>0</v>
      </c>
    </row>
    <row r="62" spans="1:9">
      <c r="A62" s="110"/>
      <c r="B62" s="165"/>
      <c r="C62" s="66" t="s">
        <v>300</v>
      </c>
      <c r="D62" s="189">
        <v>6816</v>
      </c>
      <c r="E62" s="189">
        <v>5547.8</v>
      </c>
      <c r="F62" s="189">
        <v>3699.2</v>
      </c>
      <c r="G62" s="189">
        <v>1783</v>
      </c>
    </row>
    <row r="63" spans="1:9">
      <c r="A63" s="110"/>
      <c r="B63" s="166"/>
      <c r="C63" s="66" t="s">
        <v>294</v>
      </c>
      <c r="D63" s="189">
        <v>0</v>
      </c>
      <c r="E63" s="189">
        <v>0</v>
      </c>
      <c r="F63" s="189">
        <v>0</v>
      </c>
      <c r="G63" s="189">
        <v>0</v>
      </c>
    </row>
    <row r="64" spans="1:9">
      <c r="A64" s="173" t="s">
        <v>40</v>
      </c>
      <c r="B64" s="191" t="s">
        <v>41</v>
      </c>
      <c r="C64" s="192"/>
      <c r="D64" s="192"/>
      <c r="E64" s="192"/>
      <c r="F64" s="192"/>
      <c r="G64" s="193"/>
    </row>
    <row r="65" spans="1:7">
      <c r="A65" s="167" t="s">
        <v>42</v>
      </c>
      <c r="B65" s="167" t="s">
        <v>43</v>
      </c>
      <c r="C65" s="194" t="s">
        <v>291</v>
      </c>
      <c r="D65" s="195">
        <f>D68</f>
        <v>1517</v>
      </c>
      <c r="E65" s="195">
        <f t="shared" ref="E65:G65" si="8">E68</f>
        <v>303</v>
      </c>
      <c r="F65" s="195">
        <f t="shared" si="8"/>
        <v>202</v>
      </c>
      <c r="G65" s="195">
        <f t="shared" si="8"/>
        <v>256</v>
      </c>
    </row>
    <row r="66" spans="1:7">
      <c r="A66" s="168"/>
      <c r="B66" s="176"/>
      <c r="C66" s="66" t="s">
        <v>292</v>
      </c>
      <c r="D66" s="189">
        <v>0</v>
      </c>
      <c r="E66" s="189">
        <v>0</v>
      </c>
      <c r="F66" s="189">
        <v>0</v>
      </c>
      <c r="G66" s="189">
        <v>0</v>
      </c>
    </row>
    <row r="67" spans="1:7">
      <c r="A67" s="168"/>
      <c r="B67" s="176"/>
      <c r="C67" s="66" t="s">
        <v>293</v>
      </c>
      <c r="D67" s="189">
        <v>0</v>
      </c>
      <c r="E67" s="189">
        <v>0</v>
      </c>
      <c r="F67" s="189">
        <v>0</v>
      </c>
      <c r="G67" s="189">
        <v>0</v>
      </c>
    </row>
    <row r="68" spans="1:7">
      <c r="A68" s="168"/>
      <c r="B68" s="176"/>
      <c r="C68" s="66" t="s">
        <v>300</v>
      </c>
      <c r="D68" s="189">
        <v>1517</v>
      </c>
      <c r="E68" s="189">
        <v>303</v>
      </c>
      <c r="F68" s="189">
        <v>202</v>
      </c>
      <c r="G68" s="189">
        <v>256</v>
      </c>
    </row>
    <row r="69" spans="1:7">
      <c r="A69" s="169"/>
      <c r="B69" s="177"/>
      <c r="C69" s="66" t="s">
        <v>294</v>
      </c>
      <c r="D69" s="189">
        <v>0</v>
      </c>
      <c r="E69" s="189">
        <v>0</v>
      </c>
      <c r="F69" s="189">
        <v>0</v>
      </c>
      <c r="G69" s="189">
        <v>0</v>
      </c>
    </row>
    <row r="70" spans="1:7" ht="14.4" customHeight="1">
      <c r="A70" s="167" t="s">
        <v>45</v>
      </c>
      <c r="B70" s="167" t="s">
        <v>35</v>
      </c>
      <c r="C70" s="194" t="s">
        <v>291</v>
      </c>
      <c r="D70" s="195">
        <f>D73</f>
        <v>450</v>
      </c>
      <c r="E70" s="195">
        <f t="shared" ref="E70:G70" si="9">E73</f>
        <v>135</v>
      </c>
      <c r="F70" s="195">
        <f t="shared" si="9"/>
        <v>90</v>
      </c>
      <c r="G70" s="195">
        <f t="shared" si="9"/>
        <v>75</v>
      </c>
    </row>
    <row r="71" spans="1:7">
      <c r="A71" s="168"/>
      <c r="B71" s="168"/>
      <c r="C71" s="66" t="s">
        <v>292</v>
      </c>
      <c r="D71" s="189">
        <v>0</v>
      </c>
      <c r="E71" s="189">
        <v>0</v>
      </c>
      <c r="F71" s="189">
        <v>0</v>
      </c>
      <c r="G71" s="189">
        <v>0</v>
      </c>
    </row>
    <row r="72" spans="1:7">
      <c r="A72" s="168"/>
      <c r="B72" s="168"/>
      <c r="C72" s="66" t="s">
        <v>293</v>
      </c>
      <c r="D72" s="189">
        <v>0</v>
      </c>
      <c r="E72" s="189">
        <v>0</v>
      </c>
      <c r="F72" s="189">
        <v>0</v>
      </c>
      <c r="G72" s="189">
        <v>0</v>
      </c>
    </row>
    <row r="73" spans="1:7">
      <c r="A73" s="168"/>
      <c r="B73" s="168"/>
      <c r="C73" s="178" t="s">
        <v>300</v>
      </c>
      <c r="D73" s="220">
        <v>450</v>
      </c>
      <c r="E73" s="220">
        <v>135</v>
      </c>
      <c r="F73" s="220">
        <v>90</v>
      </c>
      <c r="G73" s="220">
        <v>75</v>
      </c>
    </row>
    <row r="74" spans="1:7">
      <c r="A74" s="103">
        <v>1</v>
      </c>
      <c r="B74" s="103">
        <v>2</v>
      </c>
      <c r="C74" s="103">
        <v>3</v>
      </c>
      <c r="D74" s="103">
        <v>4</v>
      </c>
      <c r="E74" s="103">
        <v>5</v>
      </c>
      <c r="F74" s="103">
        <v>6</v>
      </c>
      <c r="G74" s="103">
        <v>7</v>
      </c>
    </row>
    <row r="75" spans="1:7">
      <c r="A75" s="182"/>
      <c r="B75" s="183"/>
      <c r="C75" s="221" t="s">
        <v>294</v>
      </c>
      <c r="D75" s="222">
        <v>0</v>
      </c>
      <c r="E75" s="222">
        <v>0</v>
      </c>
      <c r="F75" s="222">
        <v>0</v>
      </c>
      <c r="G75" s="222">
        <v>0</v>
      </c>
    </row>
    <row r="76" spans="1:7">
      <c r="A76" s="167" t="s">
        <v>46</v>
      </c>
      <c r="B76" s="167" t="s">
        <v>47</v>
      </c>
      <c r="C76" s="194" t="s">
        <v>291</v>
      </c>
      <c r="D76" s="195">
        <f>D79</f>
        <v>500</v>
      </c>
      <c r="E76" s="195">
        <f t="shared" ref="E76:G76" si="10">E79</f>
        <v>120</v>
      </c>
      <c r="F76" s="195">
        <f t="shared" si="10"/>
        <v>80</v>
      </c>
      <c r="G76" s="195">
        <f t="shared" si="10"/>
        <v>0</v>
      </c>
    </row>
    <row r="77" spans="1:7">
      <c r="A77" s="168"/>
      <c r="B77" s="176"/>
      <c r="C77" s="66" t="s">
        <v>292</v>
      </c>
      <c r="D77" s="189">
        <v>0</v>
      </c>
      <c r="E77" s="189">
        <v>0</v>
      </c>
      <c r="F77" s="189">
        <v>0</v>
      </c>
      <c r="G77" s="189">
        <v>0</v>
      </c>
    </row>
    <row r="78" spans="1:7">
      <c r="A78" s="168"/>
      <c r="B78" s="176"/>
      <c r="C78" s="66" t="s">
        <v>293</v>
      </c>
      <c r="D78" s="189">
        <v>0</v>
      </c>
      <c r="E78" s="189">
        <v>0</v>
      </c>
      <c r="F78" s="189">
        <v>0</v>
      </c>
      <c r="G78" s="189">
        <v>0</v>
      </c>
    </row>
    <row r="79" spans="1:7">
      <c r="A79" s="168"/>
      <c r="B79" s="176"/>
      <c r="C79" s="66" t="s">
        <v>300</v>
      </c>
      <c r="D79" s="189">
        <v>500</v>
      </c>
      <c r="E79" s="189">
        <v>120</v>
      </c>
      <c r="F79" s="189">
        <v>80</v>
      </c>
      <c r="G79" s="189">
        <v>0</v>
      </c>
    </row>
    <row r="80" spans="1:7">
      <c r="A80" s="169"/>
      <c r="B80" s="177"/>
      <c r="C80" s="66" t="s">
        <v>294</v>
      </c>
      <c r="D80" s="189">
        <v>0</v>
      </c>
      <c r="E80" s="189">
        <v>0</v>
      </c>
      <c r="F80" s="189">
        <v>0</v>
      </c>
      <c r="G80" s="189">
        <v>0</v>
      </c>
    </row>
    <row r="81" spans="1:9">
      <c r="A81" s="167" t="s">
        <v>48</v>
      </c>
      <c r="B81" s="167" t="s">
        <v>49</v>
      </c>
      <c r="C81" s="194" t="s">
        <v>291</v>
      </c>
      <c r="D81" s="195">
        <f>D84</f>
        <v>2000</v>
      </c>
      <c r="E81" s="195">
        <v>0</v>
      </c>
      <c r="F81" s="195">
        <v>0</v>
      </c>
      <c r="G81" s="195">
        <v>0</v>
      </c>
      <c r="I81" s="196"/>
    </row>
    <row r="82" spans="1:9">
      <c r="A82" s="168"/>
      <c r="B82" s="176"/>
      <c r="C82" s="66" t="s">
        <v>292</v>
      </c>
      <c r="D82" s="189">
        <v>0</v>
      </c>
      <c r="E82" s="189">
        <v>0</v>
      </c>
      <c r="F82" s="189">
        <v>0</v>
      </c>
      <c r="G82" s="189">
        <v>0</v>
      </c>
    </row>
    <row r="83" spans="1:9">
      <c r="A83" s="168"/>
      <c r="B83" s="176"/>
      <c r="C83" s="66" t="s">
        <v>293</v>
      </c>
      <c r="D83" s="189">
        <v>0</v>
      </c>
      <c r="E83" s="189">
        <v>0</v>
      </c>
      <c r="F83" s="189">
        <v>0</v>
      </c>
      <c r="G83" s="189">
        <v>0</v>
      </c>
    </row>
    <row r="84" spans="1:9">
      <c r="A84" s="168"/>
      <c r="B84" s="176"/>
      <c r="C84" s="66" t="s">
        <v>300</v>
      </c>
      <c r="D84" s="189">
        <v>2000</v>
      </c>
      <c r="E84" s="189">
        <v>0</v>
      </c>
      <c r="F84" s="189">
        <v>0</v>
      </c>
      <c r="G84" s="189">
        <v>0</v>
      </c>
    </row>
    <row r="85" spans="1:9">
      <c r="A85" s="169"/>
      <c r="B85" s="177"/>
      <c r="C85" s="66" t="s">
        <v>294</v>
      </c>
      <c r="D85" s="189">
        <v>0</v>
      </c>
      <c r="E85" s="189">
        <v>0</v>
      </c>
      <c r="F85" s="189">
        <v>0</v>
      </c>
      <c r="G85" s="189">
        <v>0</v>
      </c>
    </row>
    <row r="86" spans="1:9">
      <c r="A86" s="167" t="s">
        <v>50</v>
      </c>
      <c r="B86" s="167" t="s">
        <v>51</v>
      </c>
      <c r="C86" s="194" t="s">
        <v>291</v>
      </c>
      <c r="D86" s="195">
        <f>D89</f>
        <v>1500</v>
      </c>
      <c r="E86" s="195">
        <f t="shared" ref="E86:G86" si="11">E89</f>
        <v>180</v>
      </c>
      <c r="F86" s="195">
        <f t="shared" si="11"/>
        <v>120</v>
      </c>
      <c r="G86" s="195">
        <f t="shared" si="11"/>
        <v>0</v>
      </c>
    </row>
    <row r="87" spans="1:9">
      <c r="A87" s="168"/>
      <c r="B87" s="176"/>
      <c r="C87" s="66" t="s">
        <v>292</v>
      </c>
      <c r="D87" s="189">
        <v>0</v>
      </c>
      <c r="E87" s="189">
        <v>0</v>
      </c>
      <c r="F87" s="189">
        <v>0</v>
      </c>
      <c r="G87" s="189">
        <v>0</v>
      </c>
    </row>
    <row r="88" spans="1:9">
      <c r="A88" s="168"/>
      <c r="B88" s="176"/>
      <c r="C88" s="66" t="s">
        <v>293</v>
      </c>
      <c r="D88" s="189">
        <v>0</v>
      </c>
      <c r="E88" s="189">
        <v>0</v>
      </c>
      <c r="F88" s="189">
        <v>0</v>
      </c>
      <c r="G88" s="189">
        <v>0</v>
      </c>
    </row>
    <row r="89" spans="1:9">
      <c r="A89" s="168"/>
      <c r="B89" s="176"/>
      <c r="C89" s="66" t="s">
        <v>300</v>
      </c>
      <c r="D89" s="189">
        <v>1500</v>
      </c>
      <c r="E89" s="189">
        <v>180</v>
      </c>
      <c r="F89" s="189">
        <v>120</v>
      </c>
      <c r="G89" s="189">
        <v>0</v>
      </c>
    </row>
    <row r="90" spans="1:9">
      <c r="A90" s="168"/>
      <c r="B90" s="176"/>
      <c r="C90" s="178" t="s">
        <v>294</v>
      </c>
      <c r="D90" s="189">
        <v>0</v>
      </c>
      <c r="E90" s="189">
        <v>0</v>
      </c>
      <c r="F90" s="189">
        <v>0</v>
      </c>
      <c r="G90" s="189">
        <v>0</v>
      </c>
    </row>
    <row r="91" spans="1:9">
      <c r="A91" s="203" t="s">
        <v>325</v>
      </c>
      <c r="B91" s="184"/>
      <c r="C91" s="194" t="s">
        <v>291</v>
      </c>
      <c r="D91" s="195">
        <f>D94</f>
        <v>35157.199999999997</v>
      </c>
      <c r="E91" s="195">
        <f t="shared" ref="E91:G91" si="12">E94</f>
        <v>16846.64</v>
      </c>
      <c r="F91" s="195">
        <f t="shared" si="12"/>
        <v>11163.800000000001</v>
      </c>
      <c r="G91" s="195">
        <f t="shared" si="12"/>
        <v>6541</v>
      </c>
    </row>
    <row r="92" spans="1:9">
      <c r="A92" s="185"/>
      <c r="B92" s="186"/>
      <c r="C92" s="194" t="s">
        <v>292</v>
      </c>
      <c r="D92" s="195">
        <v>0</v>
      </c>
      <c r="E92" s="195">
        <v>0</v>
      </c>
      <c r="F92" s="195">
        <v>0</v>
      </c>
      <c r="G92" s="195">
        <v>0</v>
      </c>
    </row>
    <row r="93" spans="1:9">
      <c r="A93" s="185"/>
      <c r="B93" s="186"/>
      <c r="C93" s="194" t="s">
        <v>293</v>
      </c>
      <c r="D93" s="195">
        <v>0</v>
      </c>
      <c r="E93" s="195">
        <v>0</v>
      </c>
      <c r="F93" s="195">
        <v>0</v>
      </c>
      <c r="G93" s="195">
        <v>0</v>
      </c>
    </row>
    <row r="94" spans="1:9">
      <c r="A94" s="185"/>
      <c r="B94" s="186"/>
      <c r="C94" s="194" t="s">
        <v>300</v>
      </c>
      <c r="D94" s="195">
        <f>D86+D81+D76+D70+D65+D59+D54+D49+D44+D31+D26+D21+D16+D39</f>
        <v>35157.199999999997</v>
      </c>
      <c r="E94" s="195">
        <f>E86+E81+E76+E70+E65+E59+E54+E49+E44+E31+E26+E21+E16+E39</f>
        <v>16846.64</v>
      </c>
      <c r="F94" s="195">
        <f>F86+F81+F76+F70+F65+F59+F54+F49+F44+F31+F26+F21+F16+F39</f>
        <v>11163.800000000001</v>
      </c>
      <c r="G94" s="195">
        <f>G86+G81+G76+G70+G65+G59+G54+G49+G44+G31+G26+G21+G16+G39</f>
        <v>6541</v>
      </c>
    </row>
    <row r="95" spans="1:9" ht="15" customHeight="1">
      <c r="A95" s="187"/>
      <c r="B95" s="188"/>
      <c r="C95" s="194" t="s">
        <v>294</v>
      </c>
      <c r="D95" s="195">
        <f>D87+D82+D77+D71+D66+D60+D55+D50+D45+D32+D27+D22+D17</f>
        <v>0</v>
      </c>
      <c r="E95" s="195">
        <v>0</v>
      </c>
      <c r="F95" s="195">
        <v>0</v>
      </c>
      <c r="G95" s="195">
        <v>0</v>
      </c>
    </row>
    <row r="96" spans="1:9" ht="30.6" customHeight="1">
      <c r="A96" s="198" t="s">
        <v>66</v>
      </c>
      <c r="B96" s="200" t="s">
        <v>320</v>
      </c>
      <c r="C96" s="201"/>
      <c r="D96" s="201"/>
      <c r="E96" s="201"/>
      <c r="F96" s="201"/>
      <c r="G96" s="202"/>
    </row>
    <row r="97" spans="1:7">
      <c r="A97" s="199" t="s">
        <v>266</v>
      </c>
      <c r="B97" s="204" t="s">
        <v>17</v>
      </c>
      <c r="C97" s="194" t="s">
        <v>291</v>
      </c>
      <c r="D97" s="195">
        <v>0</v>
      </c>
      <c r="E97" s="195">
        <v>0</v>
      </c>
      <c r="F97" s="195">
        <v>0</v>
      </c>
      <c r="G97" s="195">
        <v>0</v>
      </c>
    </row>
    <row r="98" spans="1:7">
      <c r="A98" s="179"/>
      <c r="B98" s="205"/>
      <c r="C98" s="66" t="s">
        <v>292</v>
      </c>
      <c r="D98" s="189">
        <v>0</v>
      </c>
      <c r="E98" s="189">
        <v>0</v>
      </c>
      <c r="F98" s="189">
        <v>0</v>
      </c>
      <c r="G98" s="189">
        <v>0</v>
      </c>
    </row>
    <row r="99" spans="1:7">
      <c r="A99" s="179"/>
      <c r="B99" s="205"/>
      <c r="C99" s="66" t="s">
        <v>293</v>
      </c>
      <c r="D99" s="189">
        <v>0</v>
      </c>
      <c r="E99" s="189">
        <v>0</v>
      </c>
      <c r="F99" s="189">
        <v>0</v>
      </c>
      <c r="G99" s="189">
        <v>0</v>
      </c>
    </row>
    <row r="100" spans="1:7">
      <c r="A100" s="179"/>
      <c r="B100" s="205"/>
      <c r="C100" s="66" t="s">
        <v>300</v>
      </c>
      <c r="D100" s="189">
        <v>0</v>
      </c>
      <c r="E100" s="189">
        <v>0</v>
      </c>
      <c r="F100" s="189">
        <v>0</v>
      </c>
      <c r="G100" s="189">
        <v>0</v>
      </c>
    </row>
    <row r="101" spans="1:7">
      <c r="A101" s="179"/>
      <c r="B101" s="205"/>
      <c r="C101" s="66" t="s">
        <v>294</v>
      </c>
      <c r="D101" s="189">
        <v>0</v>
      </c>
      <c r="E101" s="189">
        <v>0</v>
      </c>
      <c r="F101" s="189">
        <v>0</v>
      </c>
      <c r="G101" s="189">
        <v>0</v>
      </c>
    </row>
    <row r="102" spans="1:7">
      <c r="A102" s="199" t="s">
        <v>268</v>
      </c>
      <c r="B102" s="204" t="s">
        <v>56</v>
      </c>
      <c r="C102" s="194" t="s">
        <v>291</v>
      </c>
      <c r="D102" s="195">
        <v>0</v>
      </c>
      <c r="E102" s="195">
        <v>0</v>
      </c>
      <c r="F102" s="195">
        <v>0</v>
      </c>
      <c r="G102" s="195">
        <v>0</v>
      </c>
    </row>
    <row r="103" spans="1:7">
      <c r="A103" s="179"/>
      <c r="B103" s="205"/>
      <c r="C103" s="66" t="s">
        <v>292</v>
      </c>
      <c r="D103" s="189">
        <v>0</v>
      </c>
      <c r="E103" s="189">
        <v>0</v>
      </c>
      <c r="F103" s="189">
        <v>0</v>
      </c>
      <c r="G103" s="189">
        <v>0</v>
      </c>
    </row>
    <row r="104" spans="1:7">
      <c r="A104" s="179"/>
      <c r="B104" s="205"/>
      <c r="C104" s="66" t="s">
        <v>293</v>
      </c>
      <c r="D104" s="189">
        <v>0</v>
      </c>
      <c r="E104" s="189">
        <v>0</v>
      </c>
      <c r="F104" s="189">
        <v>0</v>
      </c>
      <c r="G104" s="189">
        <v>0</v>
      </c>
    </row>
    <row r="105" spans="1:7">
      <c r="A105" s="179"/>
      <c r="B105" s="205"/>
      <c r="C105" s="66" t="s">
        <v>300</v>
      </c>
      <c r="D105" s="189">
        <v>0</v>
      </c>
      <c r="E105" s="189">
        <v>0</v>
      </c>
      <c r="F105" s="189">
        <v>0</v>
      </c>
      <c r="G105" s="189">
        <v>0</v>
      </c>
    </row>
    <row r="106" spans="1:7">
      <c r="A106" s="179"/>
      <c r="B106" s="205"/>
      <c r="C106" s="66" t="s">
        <v>294</v>
      </c>
      <c r="D106" s="189">
        <v>0</v>
      </c>
      <c r="E106" s="189">
        <v>0</v>
      </c>
      <c r="F106" s="189">
        <v>0</v>
      </c>
      <c r="G106" s="189">
        <v>0</v>
      </c>
    </row>
    <row r="107" spans="1:7">
      <c r="A107" s="197" t="s">
        <v>267</v>
      </c>
      <c r="B107" s="167" t="s">
        <v>57</v>
      </c>
      <c r="C107" s="194" t="s">
        <v>291</v>
      </c>
      <c r="D107" s="195">
        <v>0</v>
      </c>
      <c r="E107" s="195">
        <v>0</v>
      </c>
      <c r="F107" s="195">
        <v>0</v>
      </c>
      <c r="G107" s="195">
        <v>0</v>
      </c>
    </row>
    <row r="108" spans="1:7">
      <c r="A108" s="223"/>
      <c r="B108" s="168"/>
      <c r="C108" s="66" t="s">
        <v>292</v>
      </c>
      <c r="D108" s="189">
        <v>0</v>
      </c>
      <c r="E108" s="189">
        <v>0</v>
      </c>
      <c r="F108" s="189">
        <v>0</v>
      </c>
      <c r="G108" s="189">
        <v>0</v>
      </c>
    </row>
    <row r="109" spans="1:7">
      <c r="A109" s="224"/>
      <c r="B109" s="169"/>
      <c r="C109" s="178" t="s">
        <v>293</v>
      </c>
      <c r="D109" s="220">
        <v>0</v>
      </c>
      <c r="E109" s="220">
        <v>0</v>
      </c>
      <c r="F109" s="220">
        <v>0</v>
      </c>
      <c r="G109" s="220">
        <v>0</v>
      </c>
    </row>
    <row r="110" spans="1:7">
      <c r="A110" s="103">
        <v>1</v>
      </c>
      <c r="B110" s="103">
        <v>2</v>
      </c>
      <c r="C110" s="103">
        <v>3</v>
      </c>
      <c r="D110" s="103">
        <v>4</v>
      </c>
      <c r="E110" s="103">
        <v>5</v>
      </c>
      <c r="F110" s="103">
        <v>6</v>
      </c>
      <c r="G110" s="103">
        <v>7</v>
      </c>
    </row>
    <row r="111" spans="1:7">
      <c r="A111" s="180"/>
      <c r="B111" s="181"/>
      <c r="C111" s="221" t="s">
        <v>300</v>
      </c>
      <c r="D111" s="222">
        <v>0</v>
      </c>
      <c r="E111" s="222">
        <v>0</v>
      </c>
      <c r="F111" s="222">
        <v>0</v>
      </c>
      <c r="G111" s="222">
        <v>0</v>
      </c>
    </row>
    <row r="112" spans="1:7">
      <c r="A112" s="182"/>
      <c r="B112" s="183"/>
      <c r="C112" s="66" t="s">
        <v>294</v>
      </c>
      <c r="D112" s="189">
        <v>0</v>
      </c>
      <c r="E112" s="189">
        <v>0</v>
      </c>
      <c r="F112" s="189">
        <v>0</v>
      </c>
      <c r="G112" s="189">
        <v>0</v>
      </c>
    </row>
    <row r="113" spans="1:7">
      <c r="A113" s="199" t="s">
        <v>269</v>
      </c>
      <c r="B113" s="204" t="s">
        <v>58</v>
      </c>
      <c r="C113" s="194" t="s">
        <v>291</v>
      </c>
      <c r="D113" s="195">
        <v>0</v>
      </c>
      <c r="E113" s="195">
        <v>0</v>
      </c>
      <c r="F113" s="195">
        <v>0</v>
      </c>
      <c r="G113" s="195">
        <v>0</v>
      </c>
    </row>
    <row r="114" spans="1:7">
      <c r="A114" s="179"/>
      <c r="B114" s="205"/>
      <c r="C114" s="66" t="s">
        <v>292</v>
      </c>
      <c r="D114" s="189">
        <v>0</v>
      </c>
      <c r="E114" s="189">
        <v>0</v>
      </c>
      <c r="F114" s="189">
        <v>0</v>
      </c>
      <c r="G114" s="189">
        <v>0</v>
      </c>
    </row>
    <row r="115" spans="1:7">
      <c r="A115" s="179"/>
      <c r="B115" s="205"/>
      <c r="C115" s="66" t="s">
        <v>293</v>
      </c>
      <c r="D115" s="189">
        <v>0</v>
      </c>
      <c r="E115" s="189">
        <v>0</v>
      </c>
      <c r="F115" s="189">
        <v>0</v>
      </c>
      <c r="G115" s="189">
        <v>0</v>
      </c>
    </row>
    <row r="116" spans="1:7">
      <c r="A116" s="179"/>
      <c r="B116" s="205"/>
      <c r="C116" s="66" t="s">
        <v>300</v>
      </c>
      <c r="D116" s="189">
        <v>0</v>
      </c>
      <c r="E116" s="189">
        <v>0</v>
      </c>
      <c r="F116" s="189">
        <v>0</v>
      </c>
      <c r="G116" s="189">
        <v>0</v>
      </c>
    </row>
    <row r="117" spans="1:7">
      <c r="A117" s="179"/>
      <c r="B117" s="205"/>
      <c r="C117" s="66" t="s">
        <v>294</v>
      </c>
      <c r="D117" s="189">
        <v>0</v>
      </c>
      <c r="E117" s="189">
        <v>0</v>
      </c>
      <c r="F117" s="189">
        <v>0</v>
      </c>
      <c r="G117" s="189">
        <v>0</v>
      </c>
    </row>
    <row r="118" spans="1:7">
      <c r="A118" s="199" t="s">
        <v>270</v>
      </c>
      <c r="B118" s="204" t="s">
        <v>59</v>
      </c>
      <c r="C118" s="194" t="s">
        <v>291</v>
      </c>
      <c r="D118" s="195">
        <v>0</v>
      </c>
      <c r="E118" s="195">
        <v>0</v>
      </c>
      <c r="F118" s="195">
        <v>0</v>
      </c>
      <c r="G118" s="195">
        <v>0</v>
      </c>
    </row>
    <row r="119" spans="1:7">
      <c r="A119" s="179"/>
      <c r="B119" s="205"/>
      <c r="C119" s="66" t="s">
        <v>292</v>
      </c>
      <c r="D119" s="189">
        <v>0</v>
      </c>
      <c r="E119" s="189">
        <v>0</v>
      </c>
      <c r="F119" s="189">
        <v>0</v>
      </c>
      <c r="G119" s="189">
        <v>0</v>
      </c>
    </row>
    <row r="120" spans="1:7">
      <c r="A120" s="179"/>
      <c r="B120" s="205"/>
      <c r="C120" s="66" t="s">
        <v>293</v>
      </c>
      <c r="D120" s="189">
        <v>0</v>
      </c>
      <c r="E120" s="189">
        <v>0</v>
      </c>
      <c r="F120" s="189">
        <v>0</v>
      </c>
      <c r="G120" s="189">
        <v>0</v>
      </c>
    </row>
    <row r="121" spans="1:7">
      <c r="A121" s="179"/>
      <c r="B121" s="205"/>
      <c r="C121" s="66" t="s">
        <v>300</v>
      </c>
      <c r="D121" s="189">
        <v>0</v>
      </c>
      <c r="E121" s="189">
        <v>0</v>
      </c>
      <c r="F121" s="189">
        <v>0</v>
      </c>
      <c r="G121" s="189">
        <v>0</v>
      </c>
    </row>
    <row r="122" spans="1:7">
      <c r="A122" s="179"/>
      <c r="B122" s="205"/>
      <c r="C122" s="66" t="s">
        <v>294</v>
      </c>
      <c r="D122" s="189">
        <v>0</v>
      </c>
      <c r="E122" s="189">
        <v>0</v>
      </c>
      <c r="F122" s="189">
        <v>0</v>
      </c>
      <c r="G122" s="189">
        <v>0</v>
      </c>
    </row>
    <row r="123" spans="1:7">
      <c r="A123" s="199" t="s">
        <v>271</v>
      </c>
      <c r="B123" s="204" t="s">
        <v>60</v>
      </c>
      <c r="C123" s="194" t="s">
        <v>291</v>
      </c>
      <c r="D123" s="195">
        <v>0</v>
      </c>
      <c r="E123" s="195">
        <v>0</v>
      </c>
      <c r="F123" s="195">
        <v>0</v>
      </c>
      <c r="G123" s="195">
        <v>0</v>
      </c>
    </row>
    <row r="124" spans="1:7">
      <c r="A124" s="179"/>
      <c r="B124" s="205"/>
      <c r="C124" s="66" t="s">
        <v>292</v>
      </c>
      <c r="D124" s="189">
        <v>0</v>
      </c>
      <c r="E124" s="189">
        <v>0</v>
      </c>
      <c r="F124" s="189">
        <v>0</v>
      </c>
      <c r="G124" s="189">
        <v>0</v>
      </c>
    </row>
    <row r="125" spans="1:7">
      <c r="A125" s="179"/>
      <c r="B125" s="205"/>
      <c r="C125" s="66" t="s">
        <v>293</v>
      </c>
      <c r="D125" s="189">
        <v>0</v>
      </c>
      <c r="E125" s="189">
        <v>0</v>
      </c>
      <c r="F125" s="189">
        <v>0</v>
      </c>
      <c r="G125" s="189">
        <v>0</v>
      </c>
    </row>
    <row r="126" spans="1:7">
      <c r="A126" s="179"/>
      <c r="B126" s="205"/>
      <c r="C126" s="66" t="s">
        <v>300</v>
      </c>
      <c r="D126" s="189">
        <v>0</v>
      </c>
      <c r="E126" s="189">
        <v>0</v>
      </c>
      <c r="F126" s="189">
        <v>0</v>
      </c>
      <c r="G126" s="189">
        <v>0</v>
      </c>
    </row>
    <row r="127" spans="1:7">
      <c r="A127" s="179"/>
      <c r="B127" s="205"/>
      <c r="C127" s="66" t="s">
        <v>294</v>
      </c>
      <c r="D127" s="189">
        <v>0</v>
      </c>
      <c r="E127" s="189">
        <v>0</v>
      </c>
      <c r="F127" s="189">
        <v>0</v>
      </c>
      <c r="G127" s="189">
        <v>0</v>
      </c>
    </row>
    <row r="128" spans="1:7">
      <c r="A128" s="199" t="s">
        <v>272</v>
      </c>
      <c r="B128" s="204" t="s">
        <v>61</v>
      </c>
      <c r="C128" s="194" t="s">
        <v>291</v>
      </c>
      <c r="D128" s="195">
        <v>0</v>
      </c>
      <c r="E128" s="195">
        <v>0</v>
      </c>
      <c r="F128" s="195">
        <v>0</v>
      </c>
      <c r="G128" s="195">
        <v>0</v>
      </c>
    </row>
    <row r="129" spans="1:7">
      <c r="A129" s="179"/>
      <c r="B129" s="205"/>
      <c r="C129" s="66" t="s">
        <v>292</v>
      </c>
      <c r="D129" s="189">
        <v>0</v>
      </c>
      <c r="E129" s="189">
        <v>0</v>
      </c>
      <c r="F129" s="189">
        <v>0</v>
      </c>
      <c r="G129" s="189">
        <v>0</v>
      </c>
    </row>
    <row r="130" spans="1:7">
      <c r="A130" s="179"/>
      <c r="B130" s="205"/>
      <c r="C130" s="66" t="s">
        <v>293</v>
      </c>
      <c r="D130" s="189">
        <v>0</v>
      </c>
      <c r="E130" s="189">
        <v>0</v>
      </c>
      <c r="F130" s="189">
        <v>0</v>
      </c>
      <c r="G130" s="189">
        <v>0</v>
      </c>
    </row>
    <row r="131" spans="1:7">
      <c r="A131" s="179"/>
      <c r="B131" s="205"/>
      <c r="C131" s="66" t="s">
        <v>300</v>
      </c>
      <c r="D131" s="189">
        <v>0</v>
      </c>
      <c r="E131" s="189">
        <v>0</v>
      </c>
      <c r="F131" s="189">
        <v>0</v>
      </c>
      <c r="G131" s="189">
        <v>0</v>
      </c>
    </row>
    <row r="132" spans="1:7">
      <c r="A132" s="179"/>
      <c r="B132" s="205"/>
      <c r="C132" s="66" t="s">
        <v>294</v>
      </c>
      <c r="D132" s="189">
        <v>0</v>
      </c>
      <c r="E132" s="189">
        <v>0</v>
      </c>
      <c r="F132" s="189">
        <v>0</v>
      </c>
      <c r="G132" s="189">
        <v>0</v>
      </c>
    </row>
    <row r="133" spans="1:7">
      <c r="A133" s="199" t="s">
        <v>273</v>
      </c>
      <c r="B133" s="204" t="s">
        <v>62</v>
      </c>
      <c r="C133" s="194" t="s">
        <v>291</v>
      </c>
      <c r="D133" s="195">
        <v>0</v>
      </c>
      <c r="E133" s="195">
        <v>0</v>
      </c>
      <c r="F133" s="195">
        <v>0</v>
      </c>
      <c r="G133" s="195">
        <v>0</v>
      </c>
    </row>
    <row r="134" spans="1:7">
      <c r="A134" s="179"/>
      <c r="B134" s="205"/>
      <c r="C134" s="66" t="s">
        <v>292</v>
      </c>
      <c r="D134" s="189">
        <v>0</v>
      </c>
      <c r="E134" s="189">
        <v>0</v>
      </c>
      <c r="F134" s="189">
        <v>0</v>
      </c>
      <c r="G134" s="189">
        <v>0</v>
      </c>
    </row>
    <row r="135" spans="1:7">
      <c r="A135" s="179"/>
      <c r="B135" s="205"/>
      <c r="C135" s="66" t="s">
        <v>293</v>
      </c>
      <c r="D135" s="189">
        <v>0</v>
      </c>
      <c r="E135" s="189">
        <v>0</v>
      </c>
      <c r="F135" s="189">
        <v>0</v>
      </c>
      <c r="G135" s="189">
        <v>0</v>
      </c>
    </row>
    <row r="136" spans="1:7">
      <c r="A136" s="179"/>
      <c r="B136" s="205"/>
      <c r="C136" s="66" t="s">
        <v>300</v>
      </c>
      <c r="D136" s="189">
        <v>0</v>
      </c>
      <c r="E136" s="189">
        <v>0</v>
      </c>
      <c r="F136" s="189">
        <v>0</v>
      </c>
      <c r="G136" s="189">
        <v>0</v>
      </c>
    </row>
    <row r="137" spans="1:7">
      <c r="A137" s="179"/>
      <c r="B137" s="205"/>
      <c r="C137" s="66" t="s">
        <v>294</v>
      </c>
      <c r="D137" s="189">
        <v>0</v>
      </c>
      <c r="E137" s="189">
        <v>0</v>
      </c>
      <c r="F137" s="189">
        <v>0</v>
      </c>
      <c r="G137" s="189">
        <v>0</v>
      </c>
    </row>
    <row r="138" spans="1:7">
      <c r="A138" s="199" t="s">
        <v>274</v>
      </c>
      <c r="B138" s="204" t="s">
        <v>63</v>
      </c>
      <c r="C138" s="194" t="s">
        <v>291</v>
      </c>
      <c r="D138" s="195">
        <v>0</v>
      </c>
      <c r="E138" s="195">
        <v>0</v>
      </c>
      <c r="F138" s="195">
        <v>0</v>
      </c>
      <c r="G138" s="195">
        <v>0</v>
      </c>
    </row>
    <row r="139" spans="1:7">
      <c r="A139" s="179"/>
      <c r="B139" s="205"/>
      <c r="C139" s="66" t="s">
        <v>292</v>
      </c>
      <c r="D139" s="189">
        <v>0</v>
      </c>
      <c r="E139" s="189">
        <v>0</v>
      </c>
      <c r="F139" s="189">
        <v>0</v>
      </c>
      <c r="G139" s="189">
        <v>0</v>
      </c>
    </row>
    <row r="140" spans="1:7">
      <c r="A140" s="179"/>
      <c r="B140" s="205"/>
      <c r="C140" s="66" t="s">
        <v>293</v>
      </c>
      <c r="D140" s="189">
        <v>0</v>
      </c>
      <c r="E140" s="189">
        <v>0</v>
      </c>
      <c r="F140" s="189">
        <v>0</v>
      </c>
      <c r="G140" s="189">
        <v>0</v>
      </c>
    </row>
    <row r="141" spans="1:7">
      <c r="A141" s="179"/>
      <c r="B141" s="205"/>
      <c r="C141" s="66" t="s">
        <v>300</v>
      </c>
      <c r="D141" s="189">
        <v>0</v>
      </c>
      <c r="E141" s="189">
        <v>0</v>
      </c>
      <c r="F141" s="189">
        <v>0</v>
      </c>
      <c r="G141" s="189">
        <v>0</v>
      </c>
    </row>
    <row r="142" spans="1:7">
      <c r="A142" s="179"/>
      <c r="B142" s="205"/>
      <c r="C142" s="66" t="s">
        <v>294</v>
      </c>
      <c r="D142" s="189">
        <v>0</v>
      </c>
      <c r="E142" s="189">
        <v>0</v>
      </c>
      <c r="F142" s="189">
        <v>0</v>
      </c>
      <c r="G142" s="189">
        <v>0</v>
      </c>
    </row>
    <row r="143" spans="1:7">
      <c r="A143" s="197" t="s">
        <v>275</v>
      </c>
      <c r="B143" s="167" t="s">
        <v>64</v>
      </c>
      <c r="C143" s="194" t="s">
        <v>291</v>
      </c>
      <c r="D143" s="195">
        <v>0</v>
      </c>
      <c r="E143" s="195">
        <v>0</v>
      </c>
      <c r="F143" s="195">
        <v>0</v>
      </c>
      <c r="G143" s="195">
        <v>0</v>
      </c>
    </row>
    <row r="144" spans="1:7">
      <c r="A144" s="223"/>
      <c r="B144" s="168"/>
      <c r="C144" s="66" t="s">
        <v>292</v>
      </c>
      <c r="D144" s="189">
        <v>0</v>
      </c>
      <c r="E144" s="189">
        <v>0</v>
      </c>
      <c r="F144" s="189">
        <v>0</v>
      </c>
      <c r="G144" s="189">
        <v>0</v>
      </c>
    </row>
    <row r="145" spans="1:7">
      <c r="A145" s="223"/>
      <c r="B145" s="168"/>
      <c r="C145" s="66" t="s">
        <v>293</v>
      </c>
      <c r="D145" s="189">
        <v>0</v>
      </c>
      <c r="E145" s="189">
        <v>0</v>
      </c>
      <c r="F145" s="189">
        <v>0</v>
      </c>
      <c r="G145" s="189">
        <v>0</v>
      </c>
    </row>
    <row r="146" spans="1:7">
      <c r="A146" s="223"/>
      <c r="B146" s="168"/>
      <c r="C146" s="66" t="s">
        <v>300</v>
      </c>
      <c r="D146" s="189">
        <v>0</v>
      </c>
      <c r="E146" s="189">
        <v>0</v>
      </c>
      <c r="F146" s="189">
        <v>0</v>
      </c>
      <c r="G146" s="189">
        <v>0</v>
      </c>
    </row>
    <row r="147" spans="1:7">
      <c r="A147" s="103">
        <v>1</v>
      </c>
      <c r="B147" s="103">
        <v>2</v>
      </c>
      <c r="C147" s="103">
        <v>3</v>
      </c>
      <c r="D147" s="103">
        <v>4</v>
      </c>
      <c r="E147" s="103">
        <v>5</v>
      </c>
      <c r="F147" s="103">
        <v>6</v>
      </c>
      <c r="G147" s="103">
        <v>7</v>
      </c>
    </row>
    <row r="148" spans="1:7">
      <c r="A148" s="182"/>
      <c r="B148" s="182"/>
      <c r="C148" s="66" t="s">
        <v>294</v>
      </c>
      <c r="D148" s="189">
        <v>0</v>
      </c>
      <c r="E148" s="189">
        <v>0</v>
      </c>
      <c r="F148" s="189">
        <v>0</v>
      </c>
      <c r="G148" s="189">
        <v>0</v>
      </c>
    </row>
    <row r="149" spans="1:7">
      <c r="A149" s="199" t="s">
        <v>276</v>
      </c>
      <c r="B149" s="204" t="s">
        <v>54</v>
      </c>
      <c r="C149" s="194" t="s">
        <v>291</v>
      </c>
      <c r="D149" s="195">
        <v>0</v>
      </c>
      <c r="E149" s="195">
        <v>0</v>
      </c>
      <c r="F149" s="195">
        <v>0</v>
      </c>
      <c r="G149" s="195">
        <v>0</v>
      </c>
    </row>
    <row r="150" spans="1:7">
      <c r="A150" s="179"/>
      <c r="B150" s="205"/>
      <c r="C150" s="66" t="s">
        <v>292</v>
      </c>
      <c r="D150" s="189">
        <v>0</v>
      </c>
      <c r="E150" s="189">
        <v>0</v>
      </c>
      <c r="F150" s="189">
        <v>0</v>
      </c>
      <c r="G150" s="189">
        <v>0</v>
      </c>
    </row>
    <row r="151" spans="1:7">
      <c r="A151" s="179"/>
      <c r="B151" s="205"/>
      <c r="C151" s="66" t="s">
        <v>293</v>
      </c>
      <c r="D151" s="189">
        <v>0</v>
      </c>
      <c r="E151" s="189">
        <v>0</v>
      </c>
      <c r="F151" s="189">
        <v>0</v>
      </c>
      <c r="G151" s="189">
        <v>0</v>
      </c>
    </row>
    <row r="152" spans="1:7">
      <c r="A152" s="179"/>
      <c r="B152" s="205"/>
      <c r="C152" s="66" t="s">
        <v>300</v>
      </c>
      <c r="D152" s="189">
        <v>0</v>
      </c>
      <c r="E152" s="189">
        <v>0</v>
      </c>
      <c r="F152" s="189">
        <v>0</v>
      </c>
      <c r="G152" s="189">
        <v>0</v>
      </c>
    </row>
    <row r="153" spans="1:7">
      <c r="A153" s="179"/>
      <c r="B153" s="205"/>
      <c r="C153" s="66" t="s">
        <v>294</v>
      </c>
      <c r="D153" s="189">
        <v>0</v>
      </c>
      <c r="E153" s="189">
        <v>0</v>
      </c>
      <c r="F153" s="189">
        <v>0</v>
      </c>
      <c r="G153" s="189">
        <v>0</v>
      </c>
    </row>
    <row r="154" spans="1:7">
      <c r="A154" s="199" t="s">
        <v>277</v>
      </c>
      <c r="B154" s="204" t="s">
        <v>80</v>
      </c>
      <c r="C154" s="194" t="s">
        <v>291</v>
      </c>
      <c r="D154" s="195">
        <v>0</v>
      </c>
      <c r="E154" s="195">
        <v>0</v>
      </c>
      <c r="F154" s="195">
        <v>0</v>
      </c>
      <c r="G154" s="195">
        <v>0</v>
      </c>
    </row>
    <row r="155" spans="1:7">
      <c r="A155" s="179"/>
      <c r="B155" s="205"/>
      <c r="C155" s="66" t="s">
        <v>292</v>
      </c>
      <c r="D155" s="189">
        <v>0</v>
      </c>
      <c r="E155" s="189">
        <v>0</v>
      </c>
      <c r="F155" s="189">
        <v>0</v>
      </c>
      <c r="G155" s="189">
        <v>0</v>
      </c>
    </row>
    <row r="156" spans="1:7">
      <c r="A156" s="179"/>
      <c r="B156" s="205"/>
      <c r="C156" s="66" t="s">
        <v>293</v>
      </c>
      <c r="D156" s="189">
        <v>0</v>
      </c>
      <c r="E156" s="189">
        <v>0</v>
      </c>
      <c r="F156" s="189">
        <v>0</v>
      </c>
      <c r="G156" s="189">
        <v>0</v>
      </c>
    </row>
    <row r="157" spans="1:7">
      <c r="A157" s="179"/>
      <c r="B157" s="205"/>
      <c r="C157" s="66" t="s">
        <v>300</v>
      </c>
      <c r="D157" s="189">
        <v>0</v>
      </c>
      <c r="E157" s="189">
        <v>0</v>
      </c>
      <c r="F157" s="189">
        <v>0</v>
      </c>
      <c r="G157" s="189">
        <v>0</v>
      </c>
    </row>
    <row r="158" spans="1:7">
      <c r="A158" s="179"/>
      <c r="B158" s="205"/>
      <c r="C158" s="66" t="s">
        <v>294</v>
      </c>
      <c r="D158" s="189">
        <v>0</v>
      </c>
      <c r="E158" s="189">
        <v>0</v>
      </c>
      <c r="F158" s="189">
        <v>0</v>
      </c>
      <c r="G158" s="189">
        <v>0</v>
      </c>
    </row>
    <row r="159" spans="1:7">
      <c r="A159" s="203" t="s">
        <v>326</v>
      </c>
      <c r="B159" s="206"/>
      <c r="C159" s="194" t="s">
        <v>291</v>
      </c>
      <c r="D159" s="195">
        <v>0</v>
      </c>
      <c r="E159" s="195">
        <v>0</v>
      </c>
      <c r="F159" s="195">
        <v>0</v>
      </c>
      <c r="G159" s="195">
        <v>0</v>
      </c>
    </row>
    <row r="160" spans="1:7">
      <c r="A160" s="207"/>
      <c r="B160" s="208"/>
      <c r="C160" s="66" t="s">
        <v>292</v>
      </c>
      <c r="D160" s="195">
        <v>0</v>
      </c>
      <c r="E160" s="195">
        <v>0</v>
      </c>
      <c r="F160" s="195">
        <v>0</v>
      </c>
      <c r="G160" s="195">
        <v>0</v>
      </c>
    </row>
    <row r="161" spans="1:7">
      <c r="A161" s="207"/>
      <c r="B161" s="208"/>
      <c r="C161" s="66" t="s">
        <v>293</v>
      </c>
      <c r="D161" s="195">
        <v>0</v>
      </c>
      <c r="E161" s="195">
        <v>0</v>
      </c>
      <c r="F161" s="195">
        <v>0</v>
      </c>
      <c r="G161" s="195">
        <v>0</v>
      </c>
    </row>
    <row r="162" spans="1:7">
      <c r="A162" s="207"/>
      <c r="B162" s="208"/>
      <c r="C162" s="66" t="s">
        <v>300</v>
      </c>
      <c r="D162" s="195">
        <v>0</v>
      </c>
      <c r="E162" s="195">
        <v>0</v>
      </c>
      <c r="F162" s="195">
        <v>0</v>
      </c>
      <c r="G162" s="195">
        <v>0</v>
      </c>
    </row>
    <row r="163" spans="1:7">
      <c r="A163" s="209"/>
      <c r="B163" s="210"/>
      <c r="C163" s="66" t="s">
        <v>294</v>
      </c>
      <c r="D163" s="195">
        <v>0</v>
      </c>
      <c r="E163" s="195">
        <v>0</v>
      </c>
      <c r="F163" s="195">
        <v>0</v>
      </c>
      <c r="G163" s="195">
        <v>0</v>
      </c>
    </row>
    <row r="164" spans="1:7">
      <c r="A164" s="190" t="s">
        <v>82</v>
      </c>
      <c r="B164" s="175" t="s">
        <v>279</v>
      </c>
      <c r="C164" s="174"/>
      <c r="D164" s="174"/>
      <c r="E164" s="174"/>
      <c r="F164" s="174"/>
      <c r="G164" s="174"/>
    </row>
    <row r="165" spans="1:7">
      <c r="A165" s="199" t="s">
        <v>280</v>
      </c>
      <c r="B165" s="204" t="s">
        <v>80</v>
      </c>
      <c r="C165" s="194" t="s">
        <v>291</v>
      </c>
      <c r="D165" s="195">
        <v>0</v>
      </c>
      <c r="E165" s="195">
        <v>0</v>
      </c>
      <c r="F165" s="195">
        <v>0</v>
      </c>
      <c r="G165" s="195">
        <v>0</v>
      </c>
    </row>
    <row r="166" spans="1:7">
      <c r="A166" s="179"/>
      <c r="B166" s="205"/>
      <c r="C166" s="66" t="s">
        <v>292</v>
      </c>
      <c r="D166" s="189">
        <v>0</v>
      </c>
      <c r="E166" s="189">
        <v>0</v>
      </c>
      <c r="F166" s="189">
        <v>0</v>
      </c>
      <c r="G166" s="189">
        <v>0</v>
      </c>
    </row>
    <row r="167" spans="1:7">
      <c r="A167" s="179"/>
      <c r="B167" s="205"/>
      <c r="C167" s="66" t="s">
        <v>293</v>
      </c>
      <c r="D167" s="189">
        <v>0</v>
      </c>
      <c r="E167" s="189">
        <v>0</v>
      </c>
      <c r="F167" s="189">
        <v>0</v>
      </c>
      <c r="G167" s="189">
        <v>0</v>
      </c>
    </row>
    <row r="168" spans="1:7">
      <c r="A168" s="179"/>
      <c r="B168" s="205"/>
      <c r="C168" s="66" t="s">
        <v>300</v>
      </c>
      <c r="D168" s="189">
        <v>0</v>
      </c>
      <c r="E168" s="189">
        <v>0</v>
      </c>
      <c r="F168" s="189">
        <v>0</v>
      </c>
      <c r="G168" s="189">
        <v>0</v>
      </c>
    </row>
    <row r="169" spans="1:7">
      <c r="A169" s="179"/>
      <c r="B169" s="205"/>
      <c r="C169" s="66" t="s">
        <v>294</v>
      </c>
      <c r="D169" s="189">
        <v>0</v>
      </c>
      <c r="E169" s="189">
        <v>0</v>
      </c>
      <c r="F169" s="189">
        <v>0</v>
      </c>
      <c r="G169" s="189">
        <v>0</v>
      </c>
    </row>
    <row r="170" spans="1:7">
      <c r="A170" s="199" t="s">
        <v>281</v>
      </c>
      <c r="B170" s="204" t="s">
        <v>80</v>
      </c>
      <c r="C170" s="194" t="s">
        <v>291</v>
      </c>
      <c r="D170" s="195">
        <v>0</v>
      </c>
      <c r="E170" s="195">
        <v>0</v>
      </c>
      <c r="F170" s="195">
        <v>0</v>
      </c>
      <c r="G170" s="195">
        <v>0</v>
      </c>
    </row>
    <row r="171" spans="1:7">
      <c r="A171" s="179"/>
      <c r="B171" s="205"/>
      <c r="C171" s="66" t="s">
        <v>292</v>
      </c>
      <c r="D171" s="189">
        <v>0</v>
      </c>
      <c r="E171" s="189">
        <v>0</v>
      </c>
      <c r="F171" s="189">
        <v>0</v>
      </c>
      <c r="G171" s="189">
        <v>0</v>
      </c>
    </row>
    <row r="172" spans="1:7">
      <c r="A172" s="179"/>
      <c r="B172" s="205"/>
      <c r="C172" s="66" t="s">
        <v>293</v>
      </c>
      <c r="D172" s="189">
        <v>0</v>
      </c>
      <c r="E172" s="189">
        <v>0</v>
      </c>
      <c r="F172" s="189">
        <v>0</v>
      </c>
      <c r="G172" s="189">
        <v>0</v>
      </c>
    </row>
    <row r="173" spans="1:7">
      <c r="A173" s="179"/>
      <c r="B173" s="205"/>
      <c r="C173" s="66" t="s">
        <v>300</v>
      </c>
      <c r="D173" s="189">
        <v>0</v>
      </c>
      <c r="E173" s="189">
        <v>0</v>
      </c>
      <c r="F173" s="189">
        <v>0</v>
      </c>
      <c r="G173" s="189">
        <v>0</v>
      </c>
    </row>
    <row r="174" spans="1:7">
      <c r="A174" s="179"/>
      <c r="B174" s="205"/>
      <c r="C174" s="66" t="s">
        <v>294</v>
      </c>
      <c r="D174" s="189">
        <v>0</v>
      </c>
      <c r="E174" s="189">
        <v>0</v>
      </c>
      <c r="F174" s="189">
        <v>0</v>
      </c>
      <c r="G174" s="189">
        <v>0</v>
      </c>
    </row>
    <row r="175" spans="1:7">
      <c r="A175" s="199" t="s">
        <v>282</v>
      </c>
      <c r="B175" s="204" t="s">
        <v>80</v>
      </c>
      <c r="C175" s="194" t="s">
        <v>291</v>
      </c>
      <c r="D175" s="195">
        <v>0</v>
      </c>
      <c r="E175" s="195">
        <v>0</v>
      </c>
      <c r="F175" s="195">
        <v>0</v>
      </c>
      <c r="G175" s="195">
        <v>0</v>
      </c>
    </row>
    <row r="176" spans="1:7">
      <c r="A176" s="179"/>
      <c r="B176" s="205"/>
      <c r="C176" s="66" t="s">
        <v>292</v>
      </c>
      <c r="D176" s="189">
        <v>0</v>
      </c>
      <c r="E176" s="189">
        <v>0</v>
      </c>
      <c r="F176" s="189">
        <v>0</v>
      </c>
      <c r="G176" s="189">
        <v>0</v>
      </c>
    </row>
    <row r="177" spans="1:7">
      <c r="A177" s="179"/>
      <c r="B177" s="205"/>
      <c r="C177" s="66" t="s">
        <v>293</v>
      </c>
      <c r="D177" s="189">
        <v>0</v>
      </c>
      <c r="E177" s="189">
        <v>0</v>
      </c>
      <c r="F177" s="189">
        <v>0</v>
      </c>
      <c r="G177" s="189">
        <v>0</v>
      </c>
    </row>
    <row r="178" spans="1:7">
      <c r="A178" s="179"/>
      <c r="B178" s="205"/>
      <c r="C178" s="66" t="s">
        <v>300</v>
      </c>
      <c r="D178" s="189">
        <v>0</v>
      </c>
      <c r="E178" s="189">
        <v>0</v>
      </c>
      <c r="F178" s="189">
        <v>0</v>
      </c>
      <c r="G178" s="189">
        <v>0</v>
      </c>
    </row>
    <row r="179" spans="1:7">
      <c r="A179" s="179"/>
      <c r="B179" s="205"/>
      <c r="C179" s="66" t="s">
        <v>294</v>
      </c>
      <c r="D179" s="189">
        <v>0</v>
      </c>
      <c r="E179" s="189">
        <v>0</v>
      </c>
      <c r="F179" s="189">
        <v>0</v>
      </c>
      <c r="G179" s="189">
        <v>0</v>
      </c>
    </row>
    <row r="180" spans="1:7" ht="14.4" customHeight="1">
      <c r="A180" s="197" t="s">
        <v>283</v>
      </c>
      <c r="B180" s="167" t="s">
        <v>80</v>
      </c>
      <c r="C180" s="194" t="s">
        <v>291</v>
      </c>
      <c r="D180" s="195">
        <v>0</v>
      </c>
      <c r="E180" s="195">
        <v>0</v>
      </c>
      <c r="F180" s="195">
        <v>0</v>
      </c>
      <c r="G180" s="195">
        <v>0</v>
      </c>
    </row>
    <row r="181" spans="1:7">
      <c r="A181" s="223"/>
      <c r="B181" s="168"/>
      <c r="C181" s="66" t="s">
        <v>292</v>
      </c>
      <c r="D181" s="189">
        <v>0</v>
      </c>
      <c r="E181" s="189">
        <v>0</v>
      </c>
      <c r="F181" s="189">
        <v>0</v>
      </c>
      <c r="G181" s="189">
        <v>0</v>
      </c>
    </row>
    <row r="182" spans="1:7">
      <c r="A182" s="223"/>
      <c r="B182" s="168"/>
      <c r="C182" s="66" t="s">
        <v>293</v>
      </c>
      <c r="D182" s="189">
        <v>0</v>
      </c>
      <c r="E182" s="189">
        <v>0</v>
      </c>
      <c r="F182" s="189">
        <v>0</v>
      </c>
      <c r="G182" s="189">
        <v>0</v>
      </c>
    </row>
    <row r="183" spans="1:7">
      <c r="A183" s="223"/>
      <c r="B183" s="168"/>
      <c r="C183" s="178" t="s">
        <v>300</v>
      </c>
      <c r="D183" s="220">
        <v>0</v>
      </c>
      <c r="E183" s="189">
        <v>0</v>
      </c>
      <c r="F183" s="189">
        <v>0</v>
      </c>
      <c r="G183" s="189">
        <v>0</v>
      </c>
    </row>
    <row r="184" spans="1:7">
      <c r="A184" s="103">
        <v>1</v>
      </c>
      <c r="B184" s="103">
        <v>2</v>
      </c>
      <c r="C184" s="103">
        <v>3</v>
      </c>
      <c r="D184" s="103">
        <v>4</v>
      </c>
      <c r="E184" s="103">
        <v>5</v>
      </c>
      <c r="F184" s="103">
        <v>6</v>
      </c>
      <c r="G184" s="103">
        <v>7</v>
      </c>
    </row>
    <row r="185" spans="1:7">
      <c r="A185" s="182"/>
      <c r="B185" s="183"/>
      <c r="C185" s="221" t="s">
        <v>294</v>
      </c>
      <c r="D185" s="222">
        <v>0</v>
      </c>
      <c r="E185" s="189">
        <v>0</v>
      </c>
      <c r="F185" s="189">
        <v>0</v>
      </c>
      <c r="G185" s="189">
        <v>0</v>
      </c>
    </row>
    <row r="186" spans="1:7">
      <c r="A186" s="199" t="s">
        <v>284</v>
      </c>
      <c r="B186" s="204" t="s">
        <v>80</v>
      </c>
      <c r="C186" s="194" t="s">
        <v>291</v>
      </c>
      <c r="D186" s="195">
        <v>0</v>
      </c>
      <c r="E186" s="195">
        <v>0</v>
      </c>
      <c r="F186" s="195">
        <v>0</v>
      </c>
      <c r="G186" s="195">
        <v>0</v>
      </c>
    </row>
    <row r="187" spans="1:7">
      <c r="A187" s="179"/>
      <c r="B187" s="205"/>
      <c r="C187" s="66" t="s">
        <v>292</v>
      </c>
      <c r="D187" s="189">
        <v>0</v>
      </c>
      <c r="E187" s="189">
        <v>0</v>
      </c>
      <c r="F187" s="189">
        <v>0</v>
      </c>
      <c r="G187" s="189">
        <v>0</v>
      </c>
    </row>
    <row r="188" spans="1:7">
      <c r="A188" s="179"/>
      <c r="B188" s="205"/>
      <c r="C188" s="66" t="s">
        <v>293</v>
      </c>
      <c r="D188" s="189">
        <v>0</v>
      </c>
      <c r="E188" s="189">
        <v>0</v>
      </c>
      <c r="F188" s="189">
        <v>0</v>
      </c>
      <c r="G188" s="189">
        <v>0</v>
      </c>
    </row>
    <row r="189" spans="1:7">
      <c r="A189" s="179"/>
      <c r="B189" s="205"/>
      <c r="C189" s="66" t="s">
        <v>300</v>
      </c>
      <c r="D189" s="189">
        <v>0</v>
      </c>
      <c r="E189" s="189">
        <v>0</v>
      </c>
      <c r="F189" s="189">
        <v>0</v>
      </c>
      <c r="G189" s="189">
        <v>0</v>
      </c>
    </row>
    <row r="190" spans="1:7">
      <c r="A190" s="179"/>
      <c r="B190" s="205"/>
      <c r="C190" s="66" t="s">
        <v>294</v>
      </c>
      <c r="D190" s="189">
        <v>0</v>
      </c>
      <c r="E190" s="189">
        <v>0</v>
      </c>
      <c r="F190" s="189">
        <v>0</v>
      </c>
      <c r="G190" s="189">
        <v>0</v>
      </c>
    </row>
    <row r="191" spans="1:7">
      <c r="A191" s="199" t="s">
        <v>285</v>
      </c>
      <c r="B191" s="204" t="s">
        <v>80</v>
      </c>
      <c r="C191" s="194" t="s">
        <v>291</v>
      </c>
      <c r="D191" s="195">
        <v>0</v>
      </c>
      <c r="E191" s="195">
        <v>0</v>
      </c>
      <c r="F191" s="195">
        <v>0</v>
      </c>
      <c r="G191" s="195">
        <v>0</v>
      </c>
    </row>
    <row r="192" spans="1:7">
      <c r="A192" s="179"/>
      <c r="B192" s="205"/>
      <c r="C192" s="66" t="s">
        <v>292</v>
      </c>
      <c r="D192" s="189">
        <v>0</v>
      </c>
      <c r="E192" s="189">
        <v>0</v>
      </c>
      <c r="F192" s="189">
        <v>0</v>
      </c>
      <c r="G192" s="189">
        <v>0</v>
      </c>
    </row>
    <row r="193" spans="1:7">
      <c r="A193" s="179"/>
      <c r="B193" s="205"/>
      <c r="C193" s="66" t="s">
        <v>293</v>
      </c>
      <c r="D193" s="189">
        <v>0</v>
      </c>
      <c r="E193" s="189">
        <v>0</v>
      </c>
      <c r="F193" s="189">
        <v>0</v>
      </c>
      <c r="G193" s="189">
        <v>0</v>
      </c>
    </row>
    <row r="194" spans="1:7">
      <c r="A194" s="179"/>
      <c r="B194" s="205"/>
      <c r="C194" s="66" t="s">
        <v>300</v>
      </c>
      <c r="D194" s="189">
        <v>0</v>
      </c>
      <c r="E194" s="189">
        <v>0</v>
      </c>
      <c r="F194" s="189">
        <v>0</v>
      </c>
      <c r="G194" s="189">
        <v>0</v>
      </c>
    </row>
    <row r="195" spans="1:7">
      <c r="A195" s="179"/>
      <c r="B195" s="205"/>
      <c r="C195" s="66" t="s">
        <v>294</v>
      </c>
      <c r="D195" s="189">
        <v>0</v>
      </c>
      <c r="E195" s="189">
        <v>0</v>
      </c>
      <c r="F195" s="189">
        <v>0</v>
      </c>
      <c r="G195" s="189">
        <v>0</v>
      </c>
    </row>
    <row r="196" spans="1:7">
      <c r="A196" s="199" t="s">
        <v>286</v>
      </c>
      <c r="B196" s="204" t="s">
        <v>80</v>
      </c>
      <c r="C196" s="194" t="s">
        <v>291</v>
      </c>
      <c r="D196" s="195">
        <v>0</v>
      </c>
      <c r="E196" s="195">
        <v>0</v>
      </c>
      <c r="F196" s="195">
        <v>0</v>
      </c>
      <c r="G196" s="195">
        <v>0</v>
      </c>
    </row>
    <row r="197" spans="1:7">
      <c r="A197" s="179"/>
      <c r="B197" s="205"/>
      <c r="C197" s="66" t="s">
        <v>292</v>
      </c>
      <c r="D197" s="189">
        <v>0</v>
      </c>
      <c r="E197" s="189">
        <v>0</v>
      </c>
      <c r="F197" s="189">
        <v>0</v>
      </c>
      <c r="G197" s="189">
        <v>0</v>
      </c>
    </row>
    <row r="198" spans="1:7">
      <c r="A198" s="179"/>
      <c r="B198" s="205"/>
      <c r="C198" s="66" t="s">
        <v>293</v>
      </c>
      <c r="D198" s="189">
        <v>0</v>
      </c>
      <c r="E198" s="189">
        <v>0</v>
      </c>
      <c r="F198" s="189">
        <v>0</v>
      </c>
      <c r="G198" s="189">
        <v>0</v>
      </c>
    </row>
    <row r="199" spans="1:7">
      <c r="A199" s="179"/>
      <c r="B199" s="205"/>
      <c r="C199" s="66" t="s">
        <v>300</v>
      </c>
      <c r="D199" s="189">
        <v>0</v>
      </c>
      <c r="E199" s="189">
        <v>0</v>
      </c>
      <c r="F199" s="189">
        <v>0</v>
      </c>
      <c r="G199" s="189">
        <v>0</v>
      </c>
    </row>
    <row r="200" spans="1:7">
      <c r="A200" s="179"/>
      <c r="B200" s="205"/>
      <c r="C200" s="66" t="s">
        <v>294</v>
      </c>
      <c r="D200" s="189">
        <v>0</v>
      </c>
      <c r="E200" s="189">
        <v>0</v>
      </c>
      <c r="F200" s="189">
        <v>0</v>
      </c>
      <c r="G200" s="189">
        <v>0</v>
      </c>
    </row>
    <row r="201" spans="1:7">
      <c r="A201" s="199" t="s">
        <v>286</v>
      </c>
      <c r="B201" s="204" t="s">
        <v>80</v>
      </c>
      <c r="C201" s="194" t="s">
        <v>291</v>
      </c>
      <c r="D201" s="195">
        <v>0</v>
      </c>
      <c r="E201" s="195">
        <v>0</v>
      </c>
      <c r="F201" s="195">
        <v>0</v>
      </c>
      <c r="G201" s="195">
        <v>0</v>
      </c>
    </row>
    <row r="202" spans="1:7">
      <c r="A202" s="179"/>
      <c r="B202" s="205"/>
      <c r="C202" s="66" t="s">
        <v>292</v>
      </c>
      <c r="D202" s="189">
        <v>0</v>
      </c>
      <c r="E202" s="189">
        <v>0</v>
      </c>
      <c r="F202" s="189">
        <v>0</v>
      </c>
      <c r="G202" s="189">
        <v>0</v>
      </c>
    </row>
    <row r="203" spans="1:7">
      <c r="A203" s="179"/>
      <c r="B203" s="205"/>
      <c r="C203" s="66" t="s">
        <v>293</v>
      </c>
      <c r="D203" s="189">
        <v>0</v>
      </c>
      <c r="E203" s="189">
        <v>0</v>
      </c>
      <c r="F203" s="189">
        <v>0</v>
      </c>
      <c r="G203" s="189">
        <v>0</v>
      </c>
    </row>
    <row r="204" spans="1:7">
      <c r="A204" s="179"/>
      <c r="B204" s="205"/>
      <c r="C204" s="66" t="s">
        <v>300</v>
      </c>
      <c r="D204" s="189">
        <v>0</v>
      </c>
      <c r="E204" s="189">
        <v>0</v>
      </c>
      <c r="F204" s="189">
        <v>0</v>
      </c>
      <c r="G204" s="189">
        <v>0</v>
      </c>
    </row>
    <row r="205" spans="1:7">
      <c r="A205" s="179"/>
      <c r="B205" s="205"/>
      <c r="C205" s="66" t="s">
        <v>294</v>
      </c>
      <c r="D205" s="189">
        <v>0</v>
      </c>
      <c r="E205" s="189">
        <v>0</v>
      </c>
      <c r="F205" s="189">
        <v>0</v>
      </c>
      <c r="G205" s="189">
        <v>0</v>
      </c>
    </row>
    <row r="206" spans="1:7">
      <c r="A206" s="216" t="s">
        <v>327</v>
      </c>
      <c r="B206" s="211"/>
      <c r="C206" s="194" t="s">
        <v>291</v>
      </c>
      <c r="D206" s="195">
        <v>0</v>
      </c>
      <c r="E206" s="195">
        <v>0</v>
      </c>
      <c r="F206" s="195">
        <v>0</v>
      </c>
      <c r="G206" s="195">
        <v>0</v>
      </c>
    </row>
    <row r="207" spans="1:7">
      <c r="A207" s="212"/>
      <c r="B207" s="213"/>
      <c r="C207" s="194" t="s">
        <v>292</v>
      </c>
      <c r="D207" s="195">
        <v>0</v>
      </c>
      <c r="E207" s="195">
        <v>0</v>
      </c>
      <c r="F207" s="195">
        <v>0</v>
      </c>
      <c r="G207" s="195">
        <v>0</v>
      </c>
    </row>
    <row r="208" spans="1:7">
      <c r="A208" s="212"/>
      <c r="B208" s="213"/>
      <c r="C208" s="194" t="s">
        <v>293</v>
      </c>
      <c r="D208" s="195">
        <v>0</v>
      </c>
      <c r="E208" s="195">
        <v>0</v>
      </c>
      <c r="F208" s="195">
        <v>0</v>
      </c>
      <c r="G208" s="195">
        <v>0</v>
      </c>
    </row>
    <row r="209" spans="1:7">
      <c r="A209" s="212"/>
      <c r="B209" s="213"/>
      <c r="C209" s="194" t="s">
        <v>300</v>
      </c>
      <c r="D209" s="195">
        <v>0</v>
      </c>
      <c r="E209" s="195">
        <v>0</v>
      </c>
      <c r="F209" s="195">
        <v>0</v>
      </c>
      <c r="G209" s="195">
        <v>0</v>
      </c>
    </row>
    <row r="210" spans="1:7">
      <c r="A210" s="214"/>
      <c r="B210" s="215"/>
      <c r="C210" s="194" t="s">
        <v>294</v>
      </c>
      <c r="D210" s="195">
        <v>0</v>
      </c>
      <c r="E210" s="195">
        <v>0</v>
      </c>
      <c r="F210" s="195">
        <v>0</v>
      </c>
      <c r="G210" s="195">
        <v>0</v>
      </c>
    </row>
    <row r="211" spans="1:7">
      <c r="A211" s="216" t="s">
        <v>328</v>
      </c>
      <c r="B211" s="211"/>
      <c r="C211" s="194" t="s">
        <v>291</v>
      </c>
      <c r="D211" s="195">
        <f>D214</f>
        <v>35157.199999999997</v>
      </c>
      <c r="E211" s="195">
        <f t="shared" ref="E211:G211" si="13">E214</f>
        <v>16846.64</v>
      </c>
      <c r="F211" s="195">
        <f t="shared" si="13"/>
        <v>11163.800000000001</v>
      </c>
      <c r="G211" s="195">
        <f t="shared" si="13"/>
        <v>6541</v>
      </c>
    </row>
    <row r="212" spans="1:7">
      <c r="A212" s="212"/>
      <c r="B212" s="213"/>
      <c r="C212" s="194" t="s">
        <v>292</v>
      </c>
      <c r="D212" s="195">
        <v>0</v>
      </c>
      <c r="E212" s="195">
        <v>0</v>
      </c>
      <c r="F212" s="195">
        <v>0</v>
      </c>
      <c r="G212" s="195">
        <v>0</v>
      </c>
    </row>
    <row r="213" spans="1:7">
      <c r="A213" s="212"/>
      <c r="B213" s="213"/>
      <c r="C213" s="194" t="s">
        <v>293</v>
      </c>
      <c r="D213" s="195">
        <v>0</v>
      </c>
      <c r="E213" s="195">
        <v>0</v>
      </c>
      <c r="F213" s="195">
        <v>0</v>
      </c>
      <c r="G213" s="195">
        <v>0</v>
      </c>
    </row>
    <row r="214" spans="1:7">
      <c r="A214" s="212"/>
      <c r="B214" s="213"/>
      <c r="C214" s="194" t="s">
        <v>300</v>
      </c>
      <c r="D214" s="195">
        <f>D94</f>
        <v>35157.199999999997</v>
      </c>
      <c r="E214" s="195">
        <f t="shared" ref="E214:G214" si="14">E94</f>
        <v>16846.64</v>
      </c>
      <c r="F214" s="195">
        <f t="shared" si="14"/>
        <v>11163.800000000001</v>
      </c>
      <c r="G214" s="195">
        <f t="shared" si="14"/>
        <v>6541</v>
      </c>
    </row>
    <row r="215" spans="1:7">
      <c r="A215" s="214"/>
      <c r="B215" s="215"/>
      <c r="C215" s="194" t="s">
        <v>294</v>
      </c>
      <c r="D215" s="195">
        <v>0</v>
      </c>
      <c r="E215" s="195">
        <v>0</v>
      </c>
      <c r="F215" s="195">
        <v>0</v>
      </c>
      <c r="G215" s="195">
        <v>0</v>
      </c>
    </row>
  </sheetData>
  <mergeCells count="91">
    <mergeCell ref="A206:B210"/>
    <mergeCell ref="A211:B215"/>
    <mergeCell ref="B70:B73"/>
    <mergeCell ref="A70:A73"/>
    <mergeCell ref="A107:A109"/>
    <mergeCell ref="B107:B109"/>
    <mergeCell ref="A143:A146"/>
    <mergeCell ref="B143:B146"/>
    <mergeCell ref="A180:A183"/>
    <mergeCell ref="B180:B183"/>
    <mergeCell ref="A191:A195"/>
    <mergeCell ref="B191:B195"/>
    <mergeCell ref="A196:A200"/>
    <mergeCell ref="B196:B200"/>
    <mergeCell ref="A201:A205"/>
    <mergeCell ref="B201:B205"/>
    <mergeCell ref="A175:A179"/>
    <mergeCell ref="B175:B179"/>
    <mergeCell ref="A186:A190"/>
    <mergeCell ref="B186:B190"/>
    <mergeCell ref="A154:A158"/>
    <mergeCell ref="B154:B158"/>
    <mergeCell ref="A165:A169"/>
    <mergeCell ref="B165:B169"/>
    <mergeCell ref="A170:A174"/>
    <mergeCell ref="B170:B174"/>
    <mergeCell ref="A159:B163"/>
    <mergeCell ref="A138:A142"/>
    <mergeCell ref="B138:B142"/>
    <mergeCell ref="A149:A153"/>
    <mergeCell ref="B149:B153"/>
    <mergeCell ref="A123:A127"/>
    <mergeCell ref="B123:B127"/>
    <mergeCell ref="A128:A132"/>
    <mergeCell ref="B128:B132"/>
    <mergeCell ref="A133:A137"/>
    <mergeCell ref="B133:B137"/>
    <mergeCell ref="A113:A117"/>
    <mergeCell ref="B113:B117"/>
    <mergeCell ref="A118:A122"/>
    <mergeCell ref="B118:B122"/>
    <mergeCell ref="B64:G64"/>
    <mergeCell ref="A97:A101"/>
    <mergeCell ref="B97:B101"/>
    <mergeCell ref="B96:G96"/>
    <mergeCell ref="A102:A106"/>
    <mergeCell ref="B102:B106"/>
    <mergeCell ref="B81:B85"/>
    <mergeCell ref="B86:B90"/>
    <mergeCell ref="A81:A85"/>
    <mergeCell ref="A86:A90"/>
    <mergeCell ref="A91:B95"/>
    <mergeCell ref="B65:B69"/>
    <mergeCell ref="A65:A69"/>
    <mergeCell ref="A76:A80"/>
    <mergeCell ref="B76:B80"/>
    <mergeCell ref="A39:A43"/>
    <mergeCell ref="A44:A48"/>
    <mergeCell ref="A49:A53"/>
    <mergeCell ref="A54:A58"/>
    <mergeCell ref="B59:B63"/>
    <mergeCell ref="A59:A63"/>
    <mergeCell ref="B14:G14"/>
    <mergeCell ref="B15:G15"/>
    <mergeCell ref="B16:B20"/>
    <mergeCell ref="B31:B35"/>
    <mergeCell ref="B38:G38"/>
    <mergeCell ref="B39:B43"/>
    <mergeCell ref="B44:B48"/>
    <mergeCell ref="B49:B53"/>
    <mergeCell ref="B54:B58"/>
    <mergeCell ref="A21:A25"/>
    <mergeCell ref="B21:B25"/>
    <mergeCell ref="A26:A30"/>
    <mergeCell ref="B26:B30"/>
    <mergeCell ref="A31:A35"/>
    <mergeCell ref="A10:H10"/>
    <mergeCell ref="A7:H7"/>
    <mergeCell ref="A8:H8"/>
    <mergeCell ref="A9:H9"/>
    <mergeCell ref="A1:G1"/>
    <mergeCell ref="A2:G2"/>
    <mergeCell ref="A3:G3"/>
    <mergeCell ref="A4:G4"/>
    <mergeCell ref="A5:G5"/>
    <mergeCell ref="A6:G6"/>
    <mergeCell ref="A11:A12"/>
    <mergeCell ref="B11:B12"/>
    <mergeCell ref="C11:C12"/>
    <mergeCell ref="D11:G11"/>
    <mergeCell ref="A16:A20"/>
  </mergeCells>
  <pageMargins left="0.8" right="0.70866141732283472" top="0.33" bottom="0.3" header="0.31496062992125984" footer="0.31496062992125984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63"/>
  <sheetViews>
    <sheetView workbookViewId="0">
      <selection activeCell="B34" sqref="B34"/>
    </sheetView>
  </sheetViews>
  <sheetFormatPr defaultRowHeight="14.4"/>
  <cols>
    <col min="1" max="1" width="5.33203125" bestFit="1" customWidth="1"/>
    <col min="2" max="2" width="76.33203125" customWidth="1"/>
    <col min="3" max="3" width="11.109375" bestFit="1" customWidth="1"/>
    <col min="4" max="4" width="9.88671875" customWidth="1"/>
    <col min="5" max="6" width="9.44140625" bestFit="1" customWidth="1"/>
  </cols>
  <sheetData>
    <row r="1" spans="1:7">
      <c r="A1" s="123" t="s">
        <v>331</v>
      </c>
      <c r="B1" s="123"/>
      <c r="C1" s="123"/>
      <c r="D1" s="123"/>
      <c r="E1" s="123"/>
      <c r="F1" s="123"/>
      <c r="G1" s="123"/>
    </row>
    <row r="2" spans="1:7">
      <c r="A2" s="123" t="s">
        <v>0</v>
      </c>
      <c r="B2" s="123"/>
      <c r="C2" s="123"/>
      <c r="D2" s="123"/>
      <c r="E2" s="123"/>
      <c r="F2" s="123"/>
      <c r="G2" s="123"/>
    </row>
    <row r="3" spans="1:7">
      <c r="A3" s="123" t="s">
        <v>309</v>
      </c>
      <c r="B3" s="123"/>
      <c r="C3" s="123"/>
      <c r="D3" s="123"/>
      <c r="E3" s="123"/>
      <c r="F3" s="123"/>
      <c r="G3" s="123"/>
    </row>
    <row r="4" spans="1:7">
      <c r="A4" s="123" t="s">
        <v>311</v>
      </c>
      <c r="B4" s="123"/>
      <c r="C4" s="123"/>
      <c r="D4" s="123"/>
      <c r="E4" s="123"/>
      <c r="F4" s="123"/>
      <c r="G4" s="123"/>
    </row>
    <row r="5" spans="1:7">
      <c r="A5" s="123" t="s">
        <v>312</v>
      </c>
      <c r="B5" s="123"/>
      <c r="C5" s="123"/>
      <c r="D5" s="123"/>
      <c r="E5" s="123"/>
      <c r="F5" s="123"/>
      <c r="G5" s="123"/>
    </row>
    <row r="6" spans="1:7">
      <c r="A6" s="104"/>
      <c r="B6" s="104"/>
      <c r="C6" s="104"/>
      <c r="D6" s="104"/>
      <c r="E6" s="104"/>
      <c r="F6" s="104"/>
      <c r="G6" s="104"/>
    </row>
    <row r="7" spans="1:7">
      <c r="A7" s="123"/>
      <c r="B7" s="123"/>
      <c r="C7" s="123"/>
      <c r="D7" s="123"/>
      <c r="E7" s="123"/>
      <c r="F7" s="123"/>
      <c r="G7" s="123"/>
    </row>
    <row r="8" spans="1:7" ht="15.6">
      <c r="A8" s="128" t="s">
        <v>231</v>
      </c>
      <c r="B8" s="128"/>
      <c r="C8" s="128"/>
      <c r="D8" s="128"/>
      <c r="E8" s="128"/>
      <c r="F8" s="128"/>
      <c r="G8" s="128"/>
    </row>
    <row r="9" spans="1:7" ht="15.6">
      <c r="A9" s="128" t="s">
        <v>232</v>
      </c>
      <c r="B9" s="128"/>
      <c r="C9" s="128"/>
      <c r="D9" s="128"/>
      <c r="E9" s="128"/>
      <c r="F9" s="128"/>
      <c r="G9" s="128"/>
    </row>
    <row r="10" spans="1:7" ht="15.6">
      <c r="A10" s="128" t="s">
        <v>308</v>
      </c>
      <c r="B10" s="128"/>
      <c r="C10" s="128"/>
      <c r="D10" s="128"/>
      <c r="E10" s="128"/>
      <c r="F10" s="128"/>
      <c r="G10" s="128"/>
    </row>
    <row r="11" spans="1:7" ht="15.6">
      <c r="A11" s="160"/>
      <c r="B11" s="160"/>
      <c r="C11" s="160"/>
      <c r="D11" s="160"/>
      <c r="E11" s="160"/>
      <c r="F11" s="160"/>
      <c r="G11" s="160"/>
    </row>
    <row r="12" spans="1:7" ht="26.4">
      <c r="A12" s="124" t="s">
        <v>6</v>
      </c>
      <c r="B12" s="120" t="s">
        <v>244</v>
      </c>
      <c r="C12" s="71" t="s">
        <v>9</v>
      </c>
      <c r="D12" s="110"/>
      <c r="E12" s="110"/>
      <c r="F12" s="110"/>
      <c r="G12" s="110"/>
    </row>
    <row r="13" spans="1:7">
      <c r="A13" s="124"/>
      <c r="B13" s="121"/>
      <c r="C13" s="120" t="s">
        <v>12</v>
      </c>
      <c r="D13" s="110">
        <v>2017</v>
      </c>
      <c r="E13" s="110">
        <v>2018</v>
      </c>
      <c r="F13" s="110">
        <v>2019</v>
      </c>
      <c r="G13" s="110">
        <v>2020</v>
      </c>
    </row>
    <row r="14" spans="1:7">
      <c r="A14" s="124"/>
      <c r="B14" s="122"/>
      <c r="C14" s="122"/>
      <c r="D14" s="110"/>
      <c r="E14" s="110"/>
      <c r="F14" s="110"/>
      <c r="G14" s="110"/>
    </row>
    <row r="15" spans="1:7">
      <c r="A15" s="105">
        <v>1</v>
      </c>
      <c r="B15" s="103">
        <v>2</v>
      </c>
      <c r="C15" s="103">
        <v>3</v>
      </c>
      <c r="D15" s="103">
        <v>4</v>
      </c>
      <c r="E15" s="103">
        <v>5</v>
      </c>
      <c r="F15" s="103">
        <v>6</v>
      </c>
      <c r="G15" s="103">
        <v>7</v>
      </c>
    </row>
    <row r="16" spans="1:7">
      <c r="A16" s="72" t="s">
        <v>13</v>
      </c>
      <c r="B16" s="125" t="s">
        <v>262</v>
      </c>
      <c r="C16" s="126"/>
      <c r="D16" s="126"/>
      <c r="E16" s="126"/>
      <c r="F16" s="126"/>
      <c r="G16" s="126"/>
    </row>
    <row r="17" spans="1:7">
      <c r="A17" s="73" t="s">
        <v>14</v>
      </c>
      <c r="B17" s="111" t="s">
        <v>15</v>
      </c>
      <c r="C17" s="112"/>
      <c r="D17" s="112"/>
      <c r="E17" s="112"/>
      <c r="F17" s="112"/>
      <c r="G17" s="112"/>
    </row>
    <row r="18" spans="1:7">
      <c r="A18" s="89" t="s">
        <v>16</v>
      </c>
      <c r="B18" s="66" t="s">
        <v>17</v>
      </c>
      <c r="C18" s="74">
        <f>D18+E18+F18+G18</f>
        <v>45</v>
      </c>
      <c r="D18" s="74">
        <v>21</v>
      </c>
      <c r="E18" s="74">
        <v>11</v>
      </c>
      <c r="F18" s="74">
        <v>7</v>
      </c>
      <c r="G18" s="74">
        <v>6</v>
      </c>
    </row>
    <row r="19" spans="1:7" ht="39.6">
      <c r="A19" s="89" t="s">
        <v>20</v>
      </c>
      <c r="B19" s="66" t="s">
        <v>21</v>
      </c>
      <c r="C19" s="74">
        <f t="shared" ref="C19:C22" si="0">D19+E19+F19+G19</f>
        <v>660</v>
      </c>
      <c r="D19" s="74">
        <v>234</v>
      </c>
      <c r="E19" s="74">
        <v>258</v>
      </c>
      <c r="F19" s="74">
        <v>103</v>
      </c>
      <c r="G19" s="74">
        <v>65</v>
      </c>
    </row>
    <row r="20" spans="1:7" ht="26.4">
      <c r="A20" s="89" t="s">
        <v>23</v>
      </c>
      <c r="B20" s="66" t="s">
        <v>24</v>
      </c>
      <c r="C20" s="74">
        <f t="shared" si="0"/>
        <v>43</v>
      </c>
      <c r="D20" s="74">
        <v>17</v>
      </c>
      <c r="E20" s="74">
        <v>13</v>
      </c>
      <c r="F20" s="74">
        <v>9</v>
      </c>
      <c r="G20" s="74">
        <v>4</v>
      </c>
    </row>
    <row r="21" spans="1:7">
      <c r="A21" s="89" t="s">
        <v>26</v>
      </c>
      <c r="B21" s="66" t="s">
        <v>27</v>
      </c>
      <c r="C21" s="74">
        <f t="shared" si="0"/>
        <v>0</v>
      </c>
      <c r="D21" s="74">
        <v>0</v>
      </c>
      <c r="E21" s="74">
        <v>0</v>
      </c>
      <c r="F21" s="74">
        <v>0</v>
      </c>
      <c r="G21" s="74">
        <v>0</v>
      </c>
    </row>
    <row r="22" spans="1:7">
      <c r="A22" s="114" t="s">
        <v>28</v>
      </c>
      <c r="B22" s="115"/>
      <c r="C22" s="76">
        <f t="shared" si="0"/>
        <v>748</v>
      </c>
      <c r="D22" s="76">
        <f t="shared" ref="D22:G22" si="1">D18+D19+D20+D21</f>
        <v>272</v>
      </c>
      <c r="E22" s="76">
        <f t="shared" si="1"/>
        <v>282</v>
      </c>
      <c r="F22" s="76">
        <f t="shared" si="1"/>
        <v>119</v>
      </c>
      <c r="G22" s="76">
        <f t="shared" si="1"/>
        <v>75</v>
      </c>
    </row>
    <row r="23" spans="1:7">
      <c r="A23" s="93" t="s">
        <v>29</v>
      </c>
      <c r="B23" s="116" t="s">
        <v>30</v>
      </c>
      <c r="C23" s="116"/>
      <c r="D23" s="116"/>
      <c r="E23" s="116"/>
      <c r="F23" s="116"/>
      <c r="G23" s="116"/>
    </row>
    <row r="24" spans="1:7">
      <c r="A24" s="89" t="s">
        <v>31</v>
      </c>
      <c r="B24" s="79" t="s">
        <v>17</v>
      </c>
      <c r="C24" s="74">
        <f>D24+E24+F24+G24</f>
        <v>1768</v>
      </c>
      <c r="D24" s="74">
        <v>855</v>
      </c>
      <c r="E24" s="74">
        <v>442.4</v>
      </c>
      <c r="F24" s="74">
        <v>295.60000000000002</v>
      </c>
      <c r="G24" s="74">
        <v>175</v>
      </c>
    </row>
    <row r="25" spans="1:7">
      <c r="A25" s="89" t="s">
        <v>33</v>
      </c>
      <c r="B25" s="79" t="s">
        <v>27</v>
      </c>
      <c r="C25" s="74">
        <f t="shared" ref="C25:C29" si="2">D25+E25+F25+G25</f>
        <v>38378.720000000001</v>
      </c>
      <c r="D25" s="74">
        <v>19425</v>
      </c>
      <c r="E25" s="74">
        <v>9070.42</v>
      </c>
      <c r="F25" s="74">
        <v>6047.3</v>
      </c>
      <c r="G25" s="74">
        <v>3836</v>
      </c>
    </row>
    <row r="26" spans="1:7" ht="26.4">
      <c r="A26" s="89" t="s">
        <v>34</v>
      </c>
      <c r="B26" s="79" t="s">
        <v>35</v>
      </c>
      <c r="C26" s="74">
        <f t="shared" si="2"/>
        <v>860</v>
      </c>
      <c r="D26" s="74">
        <v>338</v>
      </c>
      <c r="E26" s="74">
        <v>262</v>
      </c>
      <c r="F26" s="74">
        <v>175</v>
      </c>
      <c r="G26" s="74">
        <v>85</v>
      </c>
    </row>
    <row r="27" spans="1:7" ht="39.6">
      <c r="A27" s="89" t="s">
        <v>36</v>
      </c>
      <c r="B27" s="79" t="s">
        <v>21</v>
      </c>
      <c r="C27" s="74">
        <f t="shared" si="2"/>
        <v>2579.92</v>
      </c>
      <c r="D27" s="74">
        <v>1484.2</v>
      </c>
      <c r="E27" s="74">
        <v>504.02</v>
      </c>
      <c r="F27" s="74">
        <v>335.7</v>
      </c>
      <c r="G27" s="74">
        <v>256</v>
      </c>
    </row>
    <row r="28" spans="1:7" ht="24" customHeight="1">
      <c r="A28" s="89" t="s">
        <v>37</v>
      </c>
      <c r="B28" s="79" t="s">
        <v>38</v>
      </c>
      <c r="C28" s="74">
        <f t="shared" si="2"/>
        <v>17846</v>
      </c>
      <c r="D28" s="74">
        <v>6816</v>
      </c>
      <c r="E28" s="74">
        <v>5547.8</v>
      </c>
      <c r="F28" s="74">
        <v>3699.2</v>
      </c>
      <c r="G28" s="74">
        <v>1783</v>
      </c>
    </row>
    <row r="29" spans="1:7" ht="37.799999999999997" customHeight="1">
      <c r="A29" s="161" t="s">
        <v>39</v>
      </c>
      <c r="B29" s="161"/>
      <c r="C29" s="76">
        <f t="shared" si="2"/>
        <v>61432.639999999999</v>
      </c>
      <c r="D29" s="76">
        <f>SUM(D24:D28)</f>
        <v>28918.2</v>
      </c>
      <c r="E29" s="76">
        <f>SUM(E24:E28)</f>
        <v>15826.64</v>
      </c>
      <c r="F29" s="76">
        <f>SUM(F24:F28)</f>
        <v>10552.8</v>
      </c>
      <c r="G29" s="76">
        <f>SUM(G24:G28)</f>
        <v>6135</v>
      </c>
    </row>
    <row r="30" spans="1:7" ht="19.2" customHeight="1">
      <c r="A30" s="105">
        <v>1</v>
      </c>
      <c r="B30" s="103">
        <v>2</v>
      </c>
      <c r="C30" s="103">
        <v>3</v>
      </c>
      <c r="D30" s="103">
        <v>4</v>
      </c>
      <c r="E30" s="103">
        <v>5</v>
      </c>
      <c r="F30" s="103">
        <v>6</v>
      </c>
      <c r="G30" s="103">
        <v>7</v>
      </c>
    </row>
    <row r="31" spans="1:7">
      <c r="A31" s="92" t="s">
        <v>40</v>
      </c>
      <c r="B31" s="116" t="s">
        <v>41</v>
      </c>
      <c r="C31" s="116"/>
      <c r="D31" s="116"/>
      <c r="E31" s="116"/>
      <c r="F31" s="116"/>
      <c r="G31" s="116"/>
    </row>
    <row r="32" spans="1:7">
      <c r="A32" s="92" t="s">
        <v>42</v>
      </c>
      <c r="B32" s="69" t="s">
        <v>43</v>
      </c>
      <c r="C32" s="74">
        <f>D32+E32+F32+G32</f>
        <v>2278</v>
      </c>
      <c r="D32" s="74">
        <v>1517</v>
      </c>
      <c r="E32" s="74">
        <v>303</v>
      </c>
      <c r="F32" s="74">
        <v>202</v>
      </c>
      <c r="G32" s="74">
        <v>256</v>
      </c>
    </row>
    <row r="33" spans="1:7" ht="27">
      <c r="A33" s="92" t="s">
        <v>45</v>
      </c>
      <c r="B33" s="69" t="s">
        <v>35</v>
      </c>
      <c r="C33" s="74">
        <f t="shared" ref="C33:C38" si="3">D33+E33+F33+G33</f>
        <v>750</v>
      </c>
      <c r="D33" s="74">
        <v>450</v>
      </c>
      <c r="E33" s="74">
        <v>135</v>
      </c>
      <c r="F33" s="74">
        <v>90</v>
      </c>
      <c r="G33" s="74">
        <v>75</v>
      </c>
    </row>
    <row r="34" spans="1:7">
      <c r="A34" s="92" t="s">
        <v>46</v>
      </c>
      <c r="B34" s="69" t="s">
        <v>47</v>
      </c>
      <c r="C34" s="74">
        <f t="shared" si="3"/>
        <v>700</v>
      </c>
      <c r="D34" s="74">
        <v>500</v>
      </c>
      <c r="E34" s="74">
        <v>120</v>
      </c>
      <c r="F34" s="74">
        <v>80</v>
      </c>
      <c r="G34" s="74">
        <v>0</v>
      </c>
    </row>
    <row r="35" spans="1:7">
      <c r="A35" s="92" t="s">
        <v>48</v>
      </c>
      <c r="B35" s="69" t="s">
        <v>49</v>
      </c>
      <c r="C35" s="74">
        <f t="shared" si="3"/>
        <v>2000</v>
      </c>
      <c r="D35" s="74">
        <v>2000</v>
      </c>
      <c r="E35" s="74">
        <v>0</v>
      </c>
      <c r="F35" s="74">
        <v>0</v>
      </c>
      <c r="G35" s="74">
        <v>0</v>
      </c>
    </row>
    <row r="36" spans="1:7">
      <c r="A36" s="92" t="s">
        <v>50</v>
      </c>
      <c r="B36" s="69" t="s">
        <v>51</v>
      </c>
      <c r="C36" s="74">
        <f t="shared" si="3"/>
        <v>1800</v>
      </c>
      <c r="D36" s="74">
        <v>1500</v>
      </c>
      <c r="E36" s="74">
        <v>180</v>
      </c>
      <c r="F36" s="74">
        <v>120</v>
      </c>
      <c r="G36" s="74">
        <v>0</v>
      </c>
    </row>
    <row r="37" spans="1:7">
      <c r="A37" s="117" t="s">
        <v>52</v>
      </c>
      <c r="B37" s="117"/>
      <c r="C37" s="76">
        <f t="shared" si="3"/>
        <v>7528</v>
      </c>
      <c r="D37" s="80">
        <f>SUM(D32:D36)</f>
        <v>5967</v>
      </c>
      <c r="E37" s="80">
        <f t="shared" ref="D37:G37" si="4">SUM(E32:E36)</f>
        <v>738</v>
      </c>
      <c r="F37" s="80">
        <f t="shared" si="4"/>
        <v>492</v>
      </c>
      <c r="G37" s="80">
        <f t="shared" si="4"/>
        <v>331</v>
      </c>
    </row>
    <row r="38" spans="1:7">
      <c r="A38" s="118" t="s">
        <v>53</v>
      </c>
      <c r="B38" s="119"/>
      <c r="C38" s="76">
        <f t="shared" si="3"/>
        <v>69708.639999999999</v>
      </c>
      <c r="D38" s="80">
        <f>D22+D29+D37</f>
        <v>35157.199999999997</v>
      </c>
      <c r="E38" s="80">
        <f>E22+E29+E37</f>
        <v>16846.64</v>
      </c>
      <c r="F38" s="80">
        <f>F22+F29+F37</f>
        <v>11163.8</v>
      </c>
      <c r="G38" s="80">
        <f>G22+G29+G37</f>
        <v>6541</v>
      </c>
    </row>
    <row r="39" spans="1:7">
      <c r="A39" s="93" t="s">
        <v>65</v>
      </c>
      <c r="B39" s="111" t="s">
        <v>320</v>
      </c>
      <c r="C39" s="112"/>
      <c r="D39" s="112"/>
      <c r="E39" s="112"/>
      <c r="F39" s="112"/>
      <c r="G39" s="113"/>
    </row>
    <row r="40" spans="1:7">
      <c r="A40" s="81" t="s">
        <v>66</v>
      </c>
      <c r="B40" s="82" t="s">
        <v>17</v>
      </c>
      <c r="C40" s="74">
        <v>0</v>
      </c>
      <c r="D40" s="74">
        <v>0</v>
      </c>
      <c r="E40" s="74">
        <v>0</v>
      </c>
      <c r="F40" s="74">
        <v>0</v>
      </c>
      <c r="G40" s="74">
        <v>0</v>
      </c>
    </row>
    <row r="41" spans="1:7">
      <c r="A41" s="89" t="s">
        <v>67</v>
      </c>
      <c r="B41" s="69" t="s">
        <v>56</v>
      </c>
      <c r="C41" s="74">
        <v>0</v>
      </c>
      <c r="D41" s="74">
        <v>0</v>
      </c>
      <c r="E41" s="74">
        <v>0</v>
      </c>
      <c r="F41" s="74">
        <v>0</v>
      </c>
      <c r="G41" s="74">
        <v>0</v>
      </c>
    </row>
    <row r="42" spans="1:7">
      <c r="A42" s="89" t="s">
        <v>68</v>
      </c>
      <c r="B42" s="69" t="s">
        <v>57</v>
      </c>
      <c r="C42" s="74">
        <v>0</v>
      </c>
      <c r="D42" s="74">
        <v>0</v>
      </c>
      <c r="E42" s="74">
        <v>0</v>
      </c>
      <c r="F42" s="74">
        <v>0</v>
      </c>
      <c r="G42" s="74">
        <v>0</v>
      </c>
    </row>
    <row r="43" spans="1:7">
      <c r="A43" s="89" t="s">
        <v>70</v>
      </c>
      <c r="B43" s="69" t="s">
        <v>58</v>
      </c>
      <c r="C43" s="74">
        <v>0</v>
      </c>
      <c r="D43" s="74">
        <v>0</v>
      </c>
      <c r="E43" s="74">
        <v>0</v>
      </c>
      <c r="F43" s="74">
        <v>0</v>
      </c>
      <c r="G43" s="74">
        <v>0</v>
      </c>
    </row>
    <row r="44" spans="1:7">
      <c r="A44" s="89" t="s">
        <v>71</v>
      </c>
      <c r="B44" s="69" t="s">
        <v>59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</row>
    <row r="45" spans="1:7">
      <c r="A45" s="89" t="s">
        <v>72</v>
      </c>
      <c r="B45" s="69" t="s">
        <v>60</v>
      </c>
      <c r="C45" s="74">
        <v>0</v>
      </c>
      <c r="D45" s="74">
        <v>0</v>
      </c>
      <c r="E45" s="74">
        <v>0</v>
      </c>
      <c r="F45" s="74">
        <v>0</v>
      </c>
      <c r="G45" s="74">
        <v>0</v>
      </c>
    </row>
    <row r="46" spans="1:7">
      <c r="A46" s="89" t="s">
        <v>73</v>
      </c>
      <c r="B46" s="69" t="s">
        <v>61</v>
      </c>
      <c r="C46" s="74">
        <v>0</v>
      </c>
      <c r="D46" s="74">
        <v>0</v>
      </c>
      <c r="E46" s="74">
        <v>0</v>
      </c>
      <c r="F46" s="74">
        <v>0</v>
      </c>
      <c r="G46" s="74">
        <v>0</v>
      </c>
    </row>
    <row r="47" spans="1:7">
      <c r="A47" s="89" t="s">
        <v>74</v>
      </c>
      <c r="B47" s="69" t="s">
        <v>62</v>
      </c>
      <c r="C47" s="74">
        <v>0</v>
      </c>
      <c r="D47" s="74">
        <v>0</v>
      </c>
      <c r="E47" s="74">
        <v>0</v>
      </c>
      <c r="F47" s="74">
        <v>0</v>
      </c>
      <c r="G47" s="74">
        <v>0</v>
      </c>
    </row>
    <row r="48" spans="1:7">
      <c r="A48" s="88" t="s">
        <v>6</v>
      </c>
      <c r="B48" s="71" t="s">
        <v>7</v>
      </c>
      <c r="C48" s="89" t="s">
        <v>12</v>
      </c>
      <c r="D48" s="89">
        <v>2017</v>
      </c>
      <c r="E48" s="89">
        <v>2018</v>
      </c>
      <c r="F48" s="89">
        <v>2019</v>
      </c>
      <c r="G48" s="89">
        <v>2020</v>
      </c>
    </row>
    <row r="49" spans="1:7">
      <c r="A49" s="89" t="s">
        <v>75</v>
      </c>
      <c r="B49" s="69" t="s">
        <v>63</v>
      </c>
      <c r="C49" s="83">
        <v>0</v>
      </c>
      <c r="D49" s="83">
        <v>0</v>
      </c>
      <c r="E49" s="83">
        <v>0</v>
      </c>
      <c r="F49" s="83">
        <v>0</v>
      </c>
      <c r="G49" s="83">
        <v>0</v>
      </c>
    </row>
    <row r="50" spans="1:7">
      <c r="A50" s="89" t="s">
        <v>76</v>
      </c>
      <c r="B50" s="69" t="s">
        <v>64</v>
      </c>
      <c r="C50" s="83">
        <v>0</v>
      </c>
      <c r="D50" s="83">
        <v>0</v>
      </c>
      <c r="E50" s="83">
        <v>0</v>
      </c>
      <c r="F50" s="83">
        <v>0</v>
      </c>
      <c r="G50" s="83">
        <v>0</v>
      </c>
    </row>
    <row r="51" spans="1:7">
      <c r="A51" s="89" t="s">
        <v>77</v>
      </c>
      <c r="B51" s="69" t="s">
        <v>54</v>
      </c>
      <c r="C51" s="83">
        <v>0</v>
      </c>
      <c r="D51" s="83">
        <v>0</v>
      </c>
      <c r="E51" s="83">
        <v>0</v>
      </c>
      <c r="F51" s="83">
        <v>0</v>
      </c>
      <c r="G51" s="83">
        <v>0</v>
      </c>
    </row>
    <row r="52" spans="1:7">
      <c r="A52" s="89" t="s">
        <v>78</v>
      </c>
      <c r="B52" s="69" t="s">
        <v>80</v>
      </c>
      <c r="C52" s="83">
        <v>0</v>
      </c>
      <c r="D52" s="83">
        <v>0</v>
      </c>
      <c r="E52" s="83">
        <v>0</v>
      </c>
      <c r="F52" s="83">
        <v>0</v>
      </c>
      <c r="G52" s="83">
        <v>0</v>
      </c>
    </row>
    <row r="53" spans="1:7">
      <c r="A53" s="118" t="s">
        <v>79</v>
      </c>
      <c r="B53" s="119"/>
      <c r="C53" s="80">
        <v>0</v>
      </c>
      <c r="D53" s="80">
        <v>0</v>
      </c>
      <c r="E53" s="80">
        <v>0</v>
      </c>
      <c r="F53" s="80">
        <v>0</v>
      </c>
      <c r="G53" s="80">
        <v>0</v>
      </c>
    </row>
    <row r="54" spans="1:7">
      <c r="A54" s="65" t="s">
        <v>81</v>
      </c>
      <c r="B54" s="111" t="s">
        <v>263</v>
      </c>
      <c r="C54" s="112"/>
      <c r="D54" s="112"/>
      <c r="E54" s="112"/>
      <c r="F54" s="112"/>
      <c r="G54" s="113"/>
    </row>
    <row r="55" spans="1:7">
      <c r="A55" s="81" t="s">
        <v>82</v>
      </c>
      <c r="B55" s="69" t="s">
        <v>95</v>
      </c>
      <c r="C55" s="74">
        <v>0</v>
      </c>
      <c r="D55" s="74">
        <v>0</v>
      </c>
      <c r="E55" s="74">
        <v>0</v>
      </c>
      <c r="F55" s="74">
        <v>0</v>
      </c>
      <c r="G55" s="74">
        <v>0</v>
      </c>
    </row>
    <row r="56" spans="1:7">
      <c r="A56" s="89" t="s">
        <v>83</v>
      </c>
      <c r="B56" s="69" t="s">
        <v>89</v>
      </c>
      <c r="C56" s="74">
        <v>0</v>
      </c>
      <c r="D56" s="74">
        <v>0</v>
      </c>
      <c r="E56" s="74">
        <v>0</v>
      </c>
      <c r="F56" s="74">
        <v>0</v>
      </c>
      <c r="G56" s="74">
        <v>0</v>
      </c>
    </row>
    <row r="57" spans="1:7">
      <c r="A57" s="89" t="s">
        <v>84</v>
      </c>
      <c r="B57" s="69" t="s">
        <v>55</v>
      </c>
      <c r="C57" s="74">
        <v>0</v>
      </c>
      <c r="D57" s="74">
        <v>0</v>
      </c>
      <c r="E57" s="74">
        <v>0</v>
      </c>
      <c r="F57" s="74">
        <v>0</v>
      </c>
      <c r="G57" s="74">
        <v>0</v>
      </c>
    </row>
    <row r="58" spans="1:7">
      <c r="A58" s="89" t="s">
        <v>85</v>
      </c>
      <c r="B58" s="69" t="s">
        <v>90</v>
      </c>
      <c r="C58" s="74">
        <v>0</v>
      </c>
      <c r="D58" s="74">
        <v>0</v>
      </c>
      <c r="E58" s="74">
        <v>0</v>
      </c>
      <c r="F58" s="74">
        <v>0</v>
      </c>
      <c r="G58" s="74">
        <v>0</v>
      </c>
    </row>
    <row r="59" spans="1:7">
      <c r="A59" s="89" t="s">
        <v>86</v>
      </c>
      <c r="B59" s="69" t="s">
        <v>91</v>
      </c>
      <c r="C59" s="74">
        <v>0</v>
      </c>
      <c r="D59" s="74">
        <v>0</v>
      </c>
      <c r="E59" s="74">
        <v>0</v>
      </c>
      <c r="F59" s="74">
        <v>0</v>
      </c>
      <c r="G59" s="74">
        <v>0</v>
      </c>
    </row>
    <row r="60" spans="1:7">
      <c r="A60" s="89" t="s">
        <v>87</v>
      </c>
      <c r="B60" s="69" t="s">
        <v>92</v>
      </c>
      <c r="C60" s="74">
        <v>0</v>
      </c>
      <c r="D60" s="74">
        <v>0</v>
      </c>
      <c r="E60" s="74">
        <v>0</v>
      </c>
      <c r="F60" s="74">
        <v>0</v>
      </c>
      <c r="G60" s="74">
        <v>0</v>
      </c>
    </row>
    <row r="61" spans="1:7">
      <c r="A61" s="89" t="s">
        <v>88</v>
      </c>
      <c r="B61" s="69" t="s">
        <v>93</v>
      </c>
      <c r="C61" s="74">
        <v>0</v>
      </c>
      <c r="D61" s="74">
        <v>0</v>
      </c>
      <c r="E61" s="74">
        <v>0</v>
      </c>
      <c r="F61" s="74">
        <v>0</v>
      </c>
      <c r="G61" s="74">
        <v>0</v>
      </c>
    </row>
    <row r="62" spans="1:7" ht="13.2" customHeight="1">
      <c r="A62" s="118" t="s">
        <v>97</v>
      </c>
      <c r="B62" s="119"/>
      <c r="C62" s="76">
        <v>0</v>
      </c>
      <c r="D62" s="76">
        <v>0</v>
      </c>
      <c r="E62" s="76">
        <v>0</v>
      </c>
      <c r="F62" s="76">
        <v>0</v>
      </c>
      <c r="G62" s="76">
        <v>0</v>
      </c>
    </row>
    <row r="63" spans="1:7" ht="25.2" customHeight="1">
      <c r="A63" s="118" t="s">
        <v>98</v>
      </c>
      <c r="B63" s="119"/>
      <c r="C63" s="76">
        <f>C22+C29+C37+C53+C62</f>
        <v>69708.639999999999</v>
      </c>
      <c r="D63" s="76">
        <f>D22+D29+D37+D53+D62</f>
        <v>35157.199999999997</v>
      </c>
      <c r="E63" s="76">
        <f>E22+E29+E37+E53+E62</f>
        <v>16846.64</v>
      </c>
      <c r="F63" s="76">
        <f>F22+F29+F37+F53+F62</f>
        <v>11163.8</v>
      </c>
      <c r="G63" s="76">
        <f>G22+G29+G37+G53+G62</f>
        <v>6541</v>
      </c>
    </row>
  </sheetData>
  <mergeCells count="31">
    <mergeCell ref="A63:B63"/>
    <mergeCell ref="B31:G31"/>
    <mergeCell ref="A37:B37"/>
    <mergeCell ref="A38:B38"/>
    <mergeCell ref="B39:G39"/>
    <mergeCell ref="A53:B53"/>
    <mergeCell ref="B54:G54"/>
    <mergeCell ref="A62:B62"/>
    <mergeCell ref="A29:B29"/>
    <mergeCell ref="D13:D14"/>
    <mergeCell ref="E13:E14"/>
    <mergeCell ref="F13:F14"/>
    <mergeCell ref="G13:G14"/>
    <mergeCell ref="B16:G16"/>
    <mergeCell ref="B17:G17"/>
    <mergeCell ref="A22:B22"/>
    <mergeCell ref="B23:G23"/>
    <mergeCell ref="A8:G8"/>
    <mergeCell ref="A9:G9"/>
    <mergeCell ref="A10:G10"/>
    <mergeCell ref="A11:G11"/>
    <mergeCell ref="A12:A14"/>
    <mergeCell ref="B12:B14"/>
    <mergeCell ref="D12:G12"/>
    <mergeCell ref="C13:C14"/>
    <mergeCell ref="A7:G7"/>
    <mergeCell ref="A1:G1"/>
    <mergeCell ref="A2:G2"/>
    <mergeCell ref="A3:G3"/>
    <mergeCell ref="A4:G4"/>
    <mergeCell ref="A5:G5"/>
  </mergeCells>
  <pageMargins left="0.70866141732283472" right="0.70866141732283472" top="0.32" bottom="0.25" header="0.11" footer="0.22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39"/>
  <sheetViews>
    <sheetView topLeftCell="A16" workbookViewId="0">
      <selection activeCell="D25" sqref="D25"/>
    </sheetView>
  </sheetViews>
  <sheetFormatPr defaultRowHeight="14.4"/>
  <cols>
    <col min="1" max="1" width="3.6640625" customWidth="1"/>
    <col min="2" max="2" width="41.77734375" customWidth="1"/>
    <col min="4" max="4" width="17.77734375" customWidth="1"/>
    <col min="5" max="10" width="10.21875" bestFit="1" customWidth="1"/>
  </cols>
  <sheetData>
    <row r="1" spans="1:10">
      <c r="A1" s="123" t="s">
        <v>171</v>
      </c>
      <c r="B1" s="123"/>
      <c r="C1" s="123"/>
      <c r="D1" s="123"/>
      <c r="E1" s="123"/>
      <c r="F1" s="123"/>
      <c r="G1" s="123"/>
      <c r="H1" s="123"/>
      <c r="I1" s="123"/>
      <c r="J1" s="123"/>
    </row>
    <row r="2" spans="1:10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</row>
    <row r="3" spans="1:10">
      <c r="A3" s="123" t="s">
        <v>309</v>
      </c>
      <c r="B3" s="123"/>
      <c r="C3" s="123"/>
      <c r="D3" s="123"/>
      <c r="E3" s="123"/>
      <c r="F3" s="123"/>
      <c r="G3" s="123"/>
      <c r="H3" s="123"/>
      <c r="I3" s="123"/>
      <c r="J3" s="123"/>
    </row>
    <row r="4" spans="1:10">
      <c r="A4" s="123" t="s">
        <v>317</v>
      </c>
      <c r="B4" s="123"/>
      <c r="C4" s="123"/>
      <c r="D4" s="123"/>
      <c r="E4" s="123"/>
      <c r="F4" s="123"/>
      <c r="G4" s="123"/>
      <c r="H4" s="123"/>
      <c r="I4" s="123"/>
      <c r="J4" s="123"/>
    </row>
    <row r="5" spans="1:10">
      <c r="A5" s="123" t="s">
        <v>316</v>
      </c>
      <c r="B5" s="123"/>
      <c r="C5" s="123"/>
      <c r="D5" s="123"/>
      <c r="E5" s="123"/>
      <c r="F5" s="123"/>
      <c r="G5" s="123"/>
      <c r="H5" s="123"/>
      <c r="I5" s="123"/>
      <c r="J5" s="123"/>
    </row>
    <row r="6" spans="1:10">
      <c r="A6" s="123"/>
      <c r="B6" s="123"/>
      <c r="C6" s="123"/>
      <c r="D6" s="123"/>
      <c r="E6" s="123"/>
      <c r="F6" s="123"/>
      <c r="G6" s="123"/>
      <c r="H6" s="123"/>
      <c r="I6" s="123"/>
      <c r="J6" s="123"/>
    </row>
    <row r="7" spans="1:10">
      <c r="A7" s="135" t="s">
        <v>169</v>
      </c>
      <c r="B7" s="135"/>
      <c r="C7" s="135"/>
      <c r="D7" s="135"/>
      <c r="E7" s="135"/>
      <c r="F7" s="135"/>
      <c r="G7" s="135"/>
      <c r="H7" s="135"/>
      <c r="I7" s="135"/>
      <c r="J7" s="135"/>
    </row>
    <row r="8" spans="1:10">
      <c r="A8" s="135" t="s">
        <v>170</v>
      </c>
      <c r="B8" s="135"/>
      <c r="C8" s="135"/>
      <c r="D8" s="135"/>
      <c r="E8" s="135"/>
      <c r="F8" s="135"/>
      <c r="G8" s="135"/>
      <c r="H8" s="135"/>
      <c r="I8" s="135"/>
      <c r="J8" s="135"/>
    </row>
    <row r="9" spans="1:10">
      <c r="A9" s="135" t="s">
        <v>5</v>
      </c>
      <c r="B9" s="135"/>
      <c r="C9" s="135"/>
      <c r="D9" s="135"/>
      <c r="E9" s="135"/>
      <c r="F9" s="135"/>
      <c r="G9" s="135"/>
      <c r="H9" s="135"/>
      <c r="I9" s="135"/>
      <c r="J9" s="135"/>
    </row>
    <row r="10" spans="1:10">
      <c r="A10" s="136" t="s">
        <v>306</v>
      </c>
      <c r="B10" s="136"/>
      <c r="C10" s="136"/>
      <c r="D10" s="136"/>
      <c r="E10" s="136"/>
      <c r="F10" s="136"/>
      <c r="G10" s="136"/>
      <c r="H10" s="136"/>
      <c r="I10" s="136"/>
      <c r="J10" s="136"/>
    </row>
    <row r="11" spans="1:10">
      <c r="A11" s="136"/>
      <c r="B11" s="136"/>
      <c r="C11" s="136"/>
      <c r="D11" s="136"/>
      <c r="E11" s="136"/>
      <c r="F11" s="136"/>
      <c r="G11" s="136"/>
      <c r="H11" s="136"/>
      <c r="I11" s="136"/>
      <c r="J11" s="136"/>
    </row>
    <row r="12" spans="1:10">
      <c r="A12" s="132" t="s">
        <v>6</v>
      </c>
      <c r="B12" s="132" t="s">
        <v>101</v>
      </c>
      <c r="C12" s="131" t="s">
        <v>102</v>
      </c>
      <c r="D12" s="133" t="s">
        <v>237</v>
      </c>
      <c r="E12" s="4" t="s">
        <v>103</v>
      </c>
      <c r="F12" s="94" t="s">
        <v>104</v>
      </c>
      <c r="G12" s="94" t="s">
        <v>104</v>
      </c>
      <c r="H12" s="94" t="s">
        <v>104</v>
      </c>
      <c r="I12" s="94" t="s">
        <v>104</v>
      </c>
      <c r="J12" s="94" t="s">
        <v>104</v>
      </c>
    </row>
    <row r="13" spans="1:10">
      <c r="A13" s="132"/>
      <c r="B13" s="132"/>
      <c r="C13" s="131"/>
      <c r="D13" s="134"/>
      <c r="E13" s="4">
        <v>2015</v>
      </c>
      <c r="F13" s="94">
        <v>2016</v>
      </c>
      <c r="G13" s="94">
        <v>2017</v>
      </c>
      <c r="H13" s="94">
        <v>2018</v>
      </c>
      <c r="I13" s="94">
        <v>2019</v>
      </c>
      <c r="J13" s="94">
        <v>2020</v>
      </c>
    </row>
    <row r="14" spans="1:10">
      <c r="A14" s="108">
        <v>1</v>
      </c>
      <c r="B14" s="108">
        <v>2</v>
      </c>
      <c r="C14" s="107">
        <v>3</v>
      </c>
      <c r="D14" s="106">
        <v>4</v>
      </c>
      <c r="E14" s="4">
        <v>5</v>
      </c>
      <c r="F14" s="107">
        <v>6</v>
      </c>
      <c r="G14" s="107">
        <v>7</v>
      </c>
      <c r="H14" s="107">
        <v>8</v>
      </c>
      <c r="I14" s="107">
        <v>9</v>
      </c>
      <c r="J14" s="107">
        <v>10</v>
      </c>
    </row>
    <row r="15" spans="1:10" ht="33">
      <c r="A15" s="95">
        <v>1</v>
      </c>
      <c r="B15" s="11" t="s">
        <v>105</v>
      </c>
      <c r="C15" s="94" t="s">
        <v>106</v>
      </c>
      <c r="D15" s="95" t="s">
        <v>239</v>
      </c>
      <c r="E15" s="96">
        <v>33894</v>
      </c>
      <c r="F15" s="96">
        <v>34510</v>
      </c>
      <c r="G15" s="96">
        <v>34510</v>
      </c>
      <c r="H15" s="96">
        <v>34510</v>
      </c>
      <c r="I15" s="96">
        <v>34510</v>
      </c>
      <c r="J15" s="96">
        <v>34510</v>
      </c>
    </row>
    <row r="16" spans="1:10" ht="33">
      <c r="A16" s="95">
        <v>2</v>
      </c>
      <c r="B16" s="11" t="s">
        <v>107</v>
      </c>
      <c r="C16" s="94" t="s">
        <v>106</v>
      </c>
      <c r="D16" s="95" t="s">
        <v>239</v>
      </c>
      <c r="E16" s="96">
        <v>35954</v>
      </c>
      <c r="F16" s="96">
        <v>36713</v>
      </c>
      <c r="G16" s="96">
        <v>36713</v>
      </c>
      <c r="H16" s="96">
        <v>36713</v>
      </c>
      <c r="I16" s="96">
        <v>36713</v>
      </c>
      <c r="J16" s="96">
        <v>36713</v>
      </c>
    </row>
    <row r="17" spans="1:10" ht="33">
      <c r="A17" s="95">
        <v>3</v>
      </c>
      <c r="B17" s="11" t="s">
        <v>108</v>
      </c>
      <c r="C17" s="94" t="s">
        <v>109</v>
      </c>
      <c r="D17" s="95" t="s">
        <v>239</v>
      </c>
      <c r="E17" s="96">
        <v>54160.86</v>
      </c>
      <c r="F17" s="96">
        <v>61420.56</v>
      </c>
      <c r="G17" s="96">
        <v>78819.06</v>
      </c>
      <c r="H17" s="96">
        <v>99676.760000000009</v>
      </c>
      <c r="I17" s="96">
        <v>118854.36</v>
      </c>
      <c r="J17" s="96">
        <v>170191.06</v>
      </c>
    </row>
    <row r="18" spans="1:10" ht="22.8">
      <c r="A18" s="95">
        <v>4</v>
      </c>
      <c r="B18" s="11" t="s">
        <v>111</v>
      </c>
      <c r="C18" s="94" t="s">
        <v>109</v>
      </c>
      <c r="D18" s="95" t="s">
        <v>239</v>
      </c>
      <c r="E18" s="96">
        <v>206452.97999999998</v>
      </c>
      <c r="F18" s="96">
        <v>205237.47</v>
      </c>
      <c r="G18" s="96">
        <v>198423.77000000002</v>
      </c>
      <c r="H18" s="96">
        <v>192484.77000000002</v>
      </c>
      <c r="I18" s="96">
        <v>187908.66999999998</v>
      </c>
      <c r="J18" s="96">
        <v>185372.97</v>
      </c>
    </row>
    <row r="19" spans="1:10" ht="33">
      <c r="A19" s="95">
        <v>5</v>
      </c>
      <c r="B19" s="11" t="s">
        <v>113</v>
      </c>
      <c r="C19" s="94" t="s">
        <v>114</v>
      </c>
      <c r="D19" s="108" t="s">
        <v>239</v>
      </c>
      <c r="E19" s="96">
        <v>1092.1500000000001</v>
      </c>
      <c r="F19" s="96">
        <v>1159.4000000000001</v>
      </c>
      <c r="G19" s="96">
        <v>1226.2</v>
      </c>
      <c r="H19" s="96">
        <v>1383.6</v>
      </c>
      <c r="I19" s="96">
        <v>1540.7</v>
      </c>
      <c r="J19" s="96">
        <v>1697.1</v>
      </c>
    </row>
    <row r="20" spans="1:10" ht="22.8">
      <c r="A20" s="95">
        <v>6</v>
      </c>
      <c r="B20" s="11" t="s">
        <v>116</v>
      </c>
      <c r="C20" s="94" t="s">
        <v>114</v>
      </c>
      <c r="D20" s="95" t="s">
        <v>239</v>
      </c>
      <c r="E20" s="96">
        <v>2180.0630000000001</v>
      </c>
      <c r="F20" s="96">
        <v>2257.8200000000002</v>
      </c>
      <c r="G20" s="96">
        <v>2227.759</v>
      </c>
      <c r="H20" s="96">
        <v>2199.0789999999997</v>
      </c>
      <c r="I20" s="96">
        <v>2196.6790000000001</v>
      </c>
      <c r="J20" s="96">
        <v>2193.5789999999997</v>
      </c>
    </row>
    <row r="21" spans="1:10" ht="33">
      <c r="A21" s="95">
        <v>7</v>
      </c>
      <c r="B21" s="11" t="s">
        <v>118</v>
      </c>
      <c r="C21" s="94" t="s">
        <v>114</v>
      </c>
      <c r="D21" s="95" t="s">
        <v>239</v>
      </c>
      <c r="E21" s="96">
        <v>88.646000000000001</v>
      </c>
      <c r="F21" s="96">
        <v>91.855999999999995</v>
      </c>
      <c r="G21" s="96">
        <v>116.569</v>
      </c>
      <c r="H21" s="96">
        <v>125.54499999999999</v>
      </c>
      <c r="I21" s="96">
        <v>136.15</v>
      </c>
      <c r="J21" s="96">
        <v>150.1</v>
      </c>
    </row>
    <row r="22" spans="1:10" ht="22.8">
      <c r="A22" s="95">
        <v>8</v>
      </c>
      <c r="B22" s="11" t="s">
        <v>120</v>
      </c>
      <c r="C22" s="94" t="s">
        <v>114</v>
      </c>
      <c r="D22" s="95" t="s">
        <v>239</v>
      </c>
      <c r="E22" s="96">
        <v>283.2</v>
      </c>
      <c r="F22" s="96">
        <v>282.7</v>
      </c>
      <c r="G22" s="96">
        <v>278.5</v>
      </c>
      <c r="H22" s="96">
        <v>276.2</v>
      </c>
      <c r="I22" s="96">
        <v>274.7</v>
      </c>
      <c r="J22" s="96">
        <v>272.8</v>
      </c>
    </row>
    <row r="23" spans="1:10" ht="30.6">
      <c r="A23" s="108">
        <v>9</v>
      </c>
      <c r="B23" s="11" t="s">
        <v>122</v>
      </c>
      <c r="C23" s="107" t="s">
        <v>123</v>
      </c>
      <c r="D23" s="108" t="s">
        <v>241</v>
      </c>
      <c r="E23" s="109">
        <v>4067530</v>
      </c>
      <c r="F23" s="109">
        <v>6181100</v>
      </c>
      <c r="G23" s="109">
        <v>3893100</v>
      </c>
      <c r="H23" s="109">
        <v>3693100</v>
      </c>
      <c r="I23" s="109">
        <v>3593100</v>
      </c>
      <c r="J23" s="109">
        <v>2743100</v>
      </c>
    </row>
    <row r="24" spans="1:10" s="225" customFormat="1">
      <c r="A24" s="31"/>
      <c r="B24" s="33"/>
      <c r="C24" s="10"/>
      <c r="D24" s="31"/>
      <c r="E24" s="57"/>
      <c r="F24" s="57"/>
      <c r="G24" s="57"/>
      <c r="H24" s="57"/>
      <c r="I24" s="57"/>
      <c r="J24" s="57"/>
    </row>
    <row r="25" spans="1:10">
      <c r="A25" s="108">
        <v>1</v>
      </c>
      <c r="B25" s="108">
        <v>2</v>
      </c>
      <c r="C25" s="107">
        <v>3</v>
      </c>
      <c r="D25" s="107">
        <v>4</v>
      </c>
      <c r="E25" s="4">
        <v>5</v>
      </c>
      <c r="F25" s="107">
        <v>6</v>
      </c>
      <c r="G25" s="107">
        <v>7</v>
      </c>
      <c r="H25" s="107">
        <v>8</v>
      </c>
      <c r="I25" s="107">
        <v>9</v>
      </c>
      <c r="J25" s="107">
        <v>10</v>
      </c>
    </row>
    <row r="26" spans="1:10" ht="30.6">
      <c r="A26" s="95">
        <v>10</v>
      </c>
      <c r="B26" s="11" t="s">
        <v>125</v>
      </c>
      <c r="C26" s="94" t="s">
        <v>126</v>
      </c>
      <c r="D26" s="95" t="s">
        <v>241</v>
      </c>
      <c r="E26" s="96">
        <v>69084.800000000003</v>
      </c>
      <c r="F26" s="96">
        <v>69084.800000000003</v>
      </c>
      <c r="G26" s="96">
        <v>69084.800000000003</v>
      </c>
      <c r="H26" s="96">
        <v>69084.800000000003</v>
      </c>
      <c r="I26" s="96">
        <v>69084.800000000003</v>
      </c>
      <c r="J26" s="96">
        <v>69084.800000000003</v>
      </c>
    </row>
    <row r="27" spans="1:10" ht="30.6">
      <c r="A27" s="95">
        <v>11</v>
      </c>
      <c r="B27" s="11" t="s">
        <v>128</v>
      </c>
      <c r="C27" s="94" t="s">
        <v>109</v>
      </c>
      <c r="D27" s="95" t="s">
        <v>241</v>
      </c>
      <c r="E27" s="96">
        <v>15335.17</v>
      </c>
      <c r="F27" s="96">
        <v>14931.839</v>
      </c>
      <c r="G27" s="96">
        <v>14540.608</v>
      </c>
      <c r="H27" s="96">
        <v>14390.8</v>
      </c>
      <c r="I27" s="96">
        <v>14340.8</v>
      </c>
      <c r="J27" s="96">
        <v>14290.8</v>
      </c>
    </row>
    <row r="28" spans="1:10" ht="30.6">
      <c r="A28" s="95">
        <v>12</v>
      </c>
      <c r="B28" s="11" t="s">
        <v>130</v>
      </c>
      <c r="C28" s="94" t="s">
        <v>131</v>
      </c>
      <c r="D28" s="95" t="s">
        <v>241</v>
      </c>
      <c r="E28" s="96">
        <v>36445</v>
      </c>
      <c r="F28" s="96">
        <v>34122</v>
      </c>
      <c r="G28" s="96">
        <v>33922</v>
      </c>
      <c r="H28" s="96">
        <v>33792</v>
      </c>
      <c r="I28" s="96">
        <v>33722</v>
      </c>
      <c r="J28" s="96">
        <v>33622</v>
      </c>
    </row>
    <row r="29" spans="1:10" ht="30.6">
      <c r="A29" s="95">
        <v>13</v>
      </c>
      <c r="B29" s="11" t="s">
        <v>133</v>
      </c>
      <c r="C29" s="94" t="s">
        <v>134</v>
      </c>
      <c r="D29" s="95" t="s">
        <v>241</v>
      </c>
      <c r="E29" s="96">
        <v>1314</v>
      </c>
      <c r="F29" s="96">
        <v>1314</v>
      </c>
      <c r="G29" s="96">
        <v>1318</v>
      </c>
      <c r="H29" s="96">
        <v>1318</v>
      </c>
      <c r="I29" s="96">
        <v>1318</v>
      </c>
      <c r="J29" s="96">
        <v>1318</v>
      </c>
    </row>
    <row r="30" spans="1:10" ht="30.6">
      <c r="A30" s="95">
        <v>14</v>
      </c>
      <c r="B30" s="11" t="s">
        <v>136</v>
      </c>
      <c r="C30" s="48" t="s">
        <v>126</v>
      </c>
      <c r="D30" s="95" t="s">
        <v>241</v>
      </c>
      <c r="E30" s="96">
        <v>3720</v>
      </c>
      <c r="F30" s="96">
        <v>3608</v>
      </c>
      <c r="G30" s="96">
        <v>3500</v>
      </c>
      <c r="H30" s="96">
        <v>3350</v>
      </c>
      <c r="I30" s="96">
        <v>3250</v>
      </c>
      <c r="J30" s="96">
        <v>3200</v>
      </c>
    </row>
    <row r="31" spans="1:10" ht="33">
      <c r="A31" s="95">
        <v>15</v>
      </c>
      <c r="B31" s="11" t="s">
        <v>138</v>
      </c>
      <c r="C31" s="94" t="s">
        <v>109</v>
      </c>
      <c r="D31" s="95" t="s">
        <v>239</v>
      </c>
      <c r="E31" s="96">
        <v>142727.69</v>
      </c>
      <c r="F31" s="96">
        <v>142340.27000000002</v>
      </c>
      <c r="G31" s="96">
        <v>141656.63</v>
      </c>
      <c r="H31" s="96">
        <v>140979.79999999999</v>
      </c>
      <c r="I31" s="96">
        <v>140309.78</v>
      </c>
      <c r="J31" s="96">
        <v>139646.45000000001</v>
      </c>
    </row>
    <row r="32" spans="1:10" ht="22.8">
      <c r="A32" s="95">
        <v>16</v>
      </c>
      <c r="B32" s="47" t="s">
        <v>140</v>
      </c>
      <c r="C32" s="48" t="s">
        <v>126</v>
      </c>
      <c r="D32" s="95" t="s">
        <v>239</v>
      </c>
      <c r="E32" s="49">
        <v>490973.7</v>
      </c>
      <c r="F32" s="49">
        <v>490823.7</v>
      </c>
      <c r="G32" s="49">
        <v>490723.7</v>
      </c>
      <c r="H32" s="49">
        <v>490623.7</v>
      </c>
      <c r="I32" s="49">
        <v>490523.7</v>
      </c>
      <c r="J32" s="49">
        <v>490423.7</v>
      </c>
    </row>
    <row r="33" spans="1:10" ht="33">
      <c r="A33" s="95">
        <v>17</v>
      </c>
      <c r="B33" s="11" t="s">
        <v>146</v>
      </c>
      <c r="C33" s="94" t="s">
        <v>123</v>
      </c>
      <c r="D33" s="95" t="s">
        <v>239</v>
      </c>
      <c r="E33" s="96">
        <v>24971051</v>
      </c>
      <c r="F33" s="96">
        <v>25000000</v>
      </c>
      <c r="G33" s="96">
        <v>25000000</v>
      </c>
      <c r="H33" s="96">
        <v>25000000</v>
      </c>
      <c r="I33" s="96">
        <v>25000000</v>
      </c>
      <c r="J33" s="96">
        <v>25000000</v>
      </c>
    </row>
    <row r="34" spans="1:10" ht="33">
      <c r="A34" s="95">
        <v>18</v>
      </c>
      <c r="B34" s="11" t="s">
        <v>148</v>
      </c>
      <c r="C34" s="94" t="s">
        <v>149</v>
      </c>
      <c r="D34" s="95" t="s">
        <v>239</v>
      </c>
      <c r="E34" s="96">
        <v>29938.266921500002</v>
      </c>
      <c r="F34" s="96">
        <v>29847.624122000001</v>
      </c>
      <c r="G34" s="96">
        <v>29746.035218000005</v>
      </c>
      <c r="H34" s="96">
        <v>29645.458279999999</v>
      </c>
      <c r="I34" s="96">
        <v>29545.893307999999</v>
      </c>
      <c r="J34" s="96">
        <v>29447.322469999999</v>
      </c>
    </row>
    <row r="35" spans="1:10" ht="33">
      <c r="A35" s="95">
        <v>19</v>
      </c>
      <c r="B35" s="11" t="s">
        <v>151</v>
      </c>
      <c r="C35" s="94" t="s">
        <v>149</v>
      </c>
      <c r="D35" s="95" t="s">
        <v>239</v>
      </c>
      <c r="E35" s="96">
        <v>55497.8</v>
      </c>
      <c r="F35" s="96">
        <v>57661.17</v>
      </c>
      <c r="G35" s="96">
        <v>57571.47</v>
      </c>
      <c r="H35" s="96">
        <v>57482.07</v>
      </c>
      <c r="I35" s="96">
        <v>57392.87</v>
      </c>
      <c r="J35" s="96">
        <v>57304.07</v>
      </c>
    </row>
    <row r="36" spans="1:10" ht="22.8">
      <c r="A36" s="95">
        <v>20</v>
      </c>
      <c r="B36" s="11" t="s">
        <v>153</v>
      </c>
      <c r="C36" s="94" t="s">
        <v>109</v>
      </c>
      <c r="D36" s="95" t="s">
        <v>239</v>
      </c>
      <c r="E36" s="96">
        <v>280503.52</v>
      </c>
      <c r="F36" s="96">
        <v>274207.37</v>
      </c>
      <c r="G36" s="96">
        <v>266053.8</v>
      </c>
      <c r="H36" s="96">
        <v>258815.07</v>
      </c>
      <c r="I36" s="96">
        <v>252978.37</v>
      </c>
      <c r="J36" s="96">
        <v>249219.7</v>
      </c>
    </row>
    <row r="37" spans="1:10" ht="22.8">
      <c r="A37" s="95">
        <v>21</v>
      </c>
      <c r="B37" s="11" t="s">
        <v>155</v>
      </c>
      <c r="C37" s="94" t="s">
        <v>109</v>
      </c>
      <c r="D37" s="95" t="s">
        <v>239</v>
      </c>
      <c r="E37" s="96">
        <v>67013.41</v>
      </c>
      <c r="F37" s="96">
        <v>60708.34</v>
      </c>
      <c r="G37" s="96">
        <v>59368.44</v>
      </c>
      <c r="H37" s="96">
        <v>58068.74</v>
      </c>
      <c r="I37" s="96">
        <v>56808.14</v>
      </c>
      <c r="J37" s="96">
        <v>55585.14</v>
      </c>
    </row>
    <row r="38" spans="1:10" ht="22.8">
      <c r="A38" s="95">
        <v>22</v>
      </c>
      <c r="B38" s="11" t="s">
        <v>157</v>
      </c>
      <c r="C38" s="94" t="s">
        <v>109</v>
      </c>
      <c r="D38" s="95" t="s">
        <v>239</v>
      </c>
      <c r="E38" s="96">
        <v>267121.20999999996</v>
      </c>
      <c r="F38" s="96">
        <v>254025.95</v>
      </c>
      <c r="G38" s="96">
        <v>245872.38</v>
      </c>
      <c r="H38" s="96">
        <v>238633.65</v>
      </c>
      <c r="I38" s="96">
        <v>232796.95</v>
      </c>
      <c r="J38" s="96">
        <v>229038.28</v>
      </c>
    </row>
    <row r="39" spans="1:10" ht="22.8">
      <c r="A39" s="95">
        <v>23</v>
      </c>
      <c r="B39" s="11" t="s">
        <v>159</v>
      </c>
      <c r="C39" s="94" t="s">
        <v>114</v>
      </c>
      <c r="D39" s="95" t="s">
        <v>239</v>
      </c>
      <c r="E39" s="96">
        <v>271.39999999999998</v>
      </c>
      <c r="F39" s="96">
        <v>264.8</v>
      </c>
      <c r="G39" s="96">
        <v>259.64999999999998</v>
      </c>
      <c r="H39" s="96">
        <v>254.6</v>
      </c>
      <c r="I39" s="96">
        <v>253.6</v>
      </c>
      <c r="J39" s="96">
        <v>252.5</v>
      </c>
    </row>
  </sheetData>
  <mergeCells count="15">
    <mergeCell ref="B12:B13"/>
    <mergeCell ref="C12:C13"/>
    <mergeCell ref="D12:D13"/>
    <mergeCell ref="A6:J6"/>
    <mergeCell ref="A1:J1"/>
    <mergeCell ref="A2:J2"/>
    <mergeCell ref="A3:J3"/>
    <mergeCell ref="A4:J4"/>
    <mergeCell ref="A5:J5"/>
    <mergeCell ref="A7:J7"/>
    <mergeCell ref="A8:J8"/>
    <mergeCell ref="A9:J9"/>
    <mergeCell ref="A10:J10"/>
    <mergeCell ref="A11:J11"/>
    <mergeCell ref="A12:A13"/>
  </mergeCells>
  <pageMargins left="0.5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ресурсн обеспечение</vt:lpstr>
      <vt:lpstr>общие сведения</vt:lpstr>
      <vt:lpstr>показатели (индикаторы)</vt:lpstr>
      <vt:lpstr>Лист1</vt:lpstr>
      <vt:lpstr>мероприятия</vt:lpstr>
      <vt:lpstr>меры правового регулирования</vt:lpstr>
      <vt:lpstr>Прогнозно справочная</vt:lpstr>
      <vt:lpstr>РО 2017-2010</vt:lpstr>
      <vt:lpstr>общие сведения 16-20</vt:lpstr>
      <vt:lpstr>Лист5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2016-11-03T11:02:25Z</dcterms:modified>
</cp:coreProperties>
</file>